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D5E1E333-0DF5-44F6-8FC5-EC8857F18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Sheet1!1:6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5" i="1" l="1"/>
  <c r="A154" i="1"/>
  <c r="A153" i="1"/>
  <c r="A151" i="1"/>
  <c r="G125" i="1"/>
  <c r="G61" i="1"/>
  <c r="G30" i="1"/>
  <c r="G112" i="1"/>
  <c r="G90" i="1"/>
  <c r="G84" i="1"/>
  <c r="G79" i="1"/>
  <c r="G67" i="1"/>
  <c r="G52" i="1"/>
  <c r="G43" i="1"/>
  <c r="G38" i="1"/>
  <c r="G26" i="1"/>
  <c r="G22" i="1"/>
  <c r="G18" i="1"/>
  <c r="G10" i="1"/>
  <c r="G135" i="1" l="1"/>
  <c r="A156" i="1"/>
</calcChain>
</file>

<file path=xl/sharedStrings.xml><?xml version="1.0" encoding="utf-8"?>
<sst xmlns="http://schemas.openxmlformats.org/spreadsheetml/2006/main" count="482" uniqueCount="186">
  <si>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</si>
  <si>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</si>
  <si>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</si>
  <si>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Naziv isplatitelja</t>
  </si>
  <si>
    <t>ŠIFRA I NAZIV EKONOMSKE KLASIFIKACIJE</t>
  </si>
  <si>
    <t>IZNOS</t>
  </si>
  <si>
    <t>Javna vatrogasna postrojba Velika Gorica</t>
  </si>
  <si>
    <t>HR84511723065</t>
  </si>
  <si>
    <t>Velika Gorica</t>
  </si>
  <si>
    <t>Srednja strukovna škola Velika Gorica</t>
  </si>
  <si>
    <t>Ostale usluge</t>
  </si>
  <si>
    <t>INTERSPORT-H D.O.O.</t>
  </si>
  <si>
    <t>HR87301734795</t>
  </si>
  <si>
    <t>Sesvete</t>
  </si>
  <si>
    <t>Službena, radna i zaštitna odjeća i obuća</t>
  </si>
  <si>
    <t>UTIRUŠ</t>
  </si>
  <si>
    <t>HR08262555699</t>
  </si>
  <si>
    <t>Zagreb</t>
  </si>
  <si>
    <t>ČLANARINA</t>
  </si>
  <si>
    <t>HR76598425509</t>
  </si>
  <si>
    <t>KOMUNALNE USLUGE</t>
  </si>
  <si>
    <t>KRIŽANIĆ-PRINT</t>
  </si>
  <si>
    <t>HR46778331114</t>
  </si>
  <si>
    <t>MATERIJAL I SIROVINA</t>
  </si>
  <si>
    <t>KVAM SISTEM d.o.o.</t>
  </si>
  <si>
    <t>HR54392975253</t>
  </si>
  <si>
    <t>Sitni inventar i autogume</t>
  </si>
  <si>
    <t>PLAM obrt za proizvodnju i uslugu</t>
  </si>
  <si>
    <t>HR16836439943</t>
  </si>
  <si>
    <t>BAČELIĆ d.o.o.</t>
  </si>
  <si>
    <t>HR62969535840</t>
  </si>
  <si>
    <t>MATERIJAL I DIJELOVI ZA TEK.I INVES.ODR.</t>
  </si>
  <si>
    <t>VG VODOOPSKRBA D.O.O.</t>
  </si>
  <si>
    <t>HR62462242629</t>
  </si>
  <si>
    <t>VG ČISTOĆA</t>
  </si>
  <si>
    <t>HR23915011506</t>
  </si>
  <si>
    <t>ALCA ZAGREB d.o.o.</t>
  </si>
  <si>
    <t>HR58353015102</t>
  </si>
  <si>
    <t>BANIĆ-PROMET D.O.O.</t>
  </si>
  <si>
    <t>HR38242813912</t>
  </si>
  <si>
    <t>KONZUM  plus d.o.o.</t>
  </si>
  <si>
    <t>HR29955634590</t>
  </si>
  <si>
    <t>Uredski materijal i ostali materijalni rashodi</t>
  </si>
  <si>
    <t>Komunalne usluge</t>
  </si>
  <si>
    <t>COSMOS STAR d.o.o.</t>
  </si>
  <si>
    <t>HR98470641886</t>
  </si>
  <si>
    <t>Turčin</t>
  </si>
  <si>
    <t>Sitni inventar i auto gume</t>
  </si>
  <si>
    <t>MICROTEAM d.o.o.</t>
  </si>
  <si>
    <t>HR57375677395</t>
  </si>
  <si>
    <t>ŠKOLSKE NOVINE</t>
  </si>
  <si>
    <t>HR24796394086</t>
  </si>
  <si>
    <t>Materijal i dijelovi za tekuće i investicijsko održavanje</t>
  </si>
  <si>
    <t>ERA-COMMERCE d.o.o.</t>
  </si>
  <si>
    <t>HR28609792467</t>
  </si>
  <si>
    <t>Vrgorac</t>
  </si>
  <si>
    <t>VEGOPRES-METAL</t>
  </si>
  <si>
    <t>HR89606830698</t>
  </si>
  <si>
    <t>Usluge tekućeg i investicijskog održavanja</t>
  </si>
  <si>
    <t>INVENTIVNA RJEŠENJA d.o.o.</t>
  </si>
  <si>
    <t>HR90708101924</t>
  </si>
  <si>
    <t>Naknade građanima i kućanstvima u naravi</t>
  </si>
  <si>
    <t>HRVATSKA RADIOTELEVIZIJA</t>
  </si>
  <si>
    <t>HR68419124305</t>
  </si>
  <si>
    <t>Ostali nespomenuti rashodi poslovanja</t>
  </si>
  <si>
    <t>NOVA OPREMA</t>
  </si>
  <si>
    <t>HR32188696480</t>
  </si>
  <si>
    <t>BUREK JURA j.d.o.o.</t>
  </si>
  <si>
    <t>HR49301564587</t>
  </si>
  <si>
    <t>Materijal i sirovine</t>
  </si>
  <si>
    <t>ŽIVA VODA</t>
  </si>
  <si>
    <t>HR86255713939</t>
  </si>
  <si>
    <t>Zakupnine i najamnine</t>
  </si>
  <si>
    <t>ZAGREBELLO SPORT d.o.o.</t>
  </si>
  <si>
    <t>HR74139773915</t>
  </si>
  <si>
    <t>ZAGREBAČKA BANKA</t>
  </si>
  <si>
    <t>HR92963223473</t>
  </si>
  <si>
    <t>Bankarske usluge i usluge platnog prometa</t>
  </si>
  <si>
    <t>NARODNE NOVINE d.d.</t>
  </si>
  <si>
    <t>HR64546066176</t>
  </si>
  <si>
    <t>HEP TOPLINARSTVO</t>
  </si>
  <si>
    <t>HR15907062900</t>
  </si>
  <si>
    <t>Energija</t>
  </si>
  <si>
    <t>HEP OPSKRBA D.O.O.</t>
  </si>
  <si>
    <t>HR63073332379</t>
  </si>
  <si>
    <t>HRVATSKI  TELEKOM  D.D.</t>
  </si>
  <si>
    <t>HR81793146560</t>
  </si>
  <si>
    <t>Usluge telefona, pošte i prijevoza</t>
  </si>
  <si>
    <t>HAIRGRUND</t>
  </si>
  <si>
    <t>HR42708575174</t>
  </si>
  <si>
    <t>KSU COMPANY</t>
  </si>
  <si>
    <t>HR34976993601</t>
  </si>
  <si>
    <t>POINT D.O.O.</t>
  </si>
  <si>
    <t>HR80947211460</t>
  </si>
  <si>
    <t>Varaždin</t>
  </si>
  <si>
    <t>Računalne usluge</t>
  </si>
  <si>
    <t>Piel d.o.o</t>
  </si>
  <si>
    <t>HR76120956111</t>
  </si>
  <si>
    <t>Split</t>
  </si>
  <si>
    <t>Uredska oprema i namještaj</t>
  </si>
  <si>
    <t>GIMLAB d.o.o.</t>
  </si>
  <si>
    <t>HR92540844708</t>
  </si>
  <si>
    <t>STARMEDICO INTERNATIONAL D.O.O.</t>
  </si>
  <si>
    <t>HR92081600842</t>
  </si>
  <si>
    <t>J.u.A. Frischeis d.o.o.</t>
  </si>
  <si>
    <t>HR18918947938</t>
  </si>
  <si>
    <t>FRANCK</t>
  </si>
  <si>
    <t>HR07676693758</t>
  </si>
  <si>
    <t>MPS HOTNJA d.o.o.</t>
  </si>
  <si>
    <t>HR09740224174</t>
  </si>
  <si>
    <t>Pokupsko</t>
  </si>
  <si>
    <t>HRVATSKA POŠTA d.d.</t>
  </si>
  <si>
    <t>HR87311810356</t>
  </si>
  <si>
    <t>FINANCIJSKA AGENCIJA</t>
  </si>
  <si>
    <t>HR85821130368</t>
  </si>
  <si>
    <t>ROTO DINAMIC d.o.o.</t>
  </si>
  <si>
    <t>HR24723122482</t>
  </si>
  <si>
    <t>VESELI DUĆAN</t>
  </si>
  <si>
    <t>HR06069993532</t>
  </si>
  <si>
    <t>ZAGREBAČKI EKOLOŠKI SANITACIJSKI HIGIJENSKI SERVIS D.O.O.</t>
  </si>
  <si>
    <t>HR12912094439</t>
  </si>
  <si>
    <t>HAIR FOR LIFE</t>
  </si>
  <si>
    <t>Zadar</t>
  </si>
  <si>
    <t>IKEA HRVATSKA d.o.o.</t>
  </si>
  <si>
    <t>HR21523879111</t>
  </si>
  <si>
    <t>Sesvete-Kraljevec</t>
  </si>
  <si>
    <t>VARIUS GRAFIKA d.o.o.</t>
  </si>
  <si>
    <t>HR21698208147</t>
  </si>
  <si>
    <t>Hrvatski Leskovac</t>
  </si>
  <si>
    <t>Usluge promidžbe i informiranja</t>
  </si>
  <si>
    <t>VENDICIJA d.o.o.</t>
  </si>
  <si>
    <t>HR05377737017</t>
  </si>
  <si>
    <t>Slavonski Brod</t>
  </si>
  <si>
    <t>NAKLADA SLAP d.o.o.</t>
  </si>
  <si>
    <t>HR70108447975</t>
  </si>
  <si>
    <t>Jastrebarsko</t>
  </si>
  <si>
    <t>Ugostiteljsko-turističko učilište</t>
  </si>
  <si>
    <t>HR83456348759</t>
  </si>
  <si>
    <t>Reprezentacija</t>
  </si>
  <si>
    <t>OBRT ZA USLUGE I TRGOVINU MARKO</t>
  </si>
  <si>
    <t>HR78551289350</t>
  </si>
  <si>
    <t>AP-SPLIT</t>
  </si>
  <si>
    <t>HR82888704837</t>
  </si>
  <si>
    <t>Intelektualne i osobne usluge</t>
  </si>
  <si>
    <t>KONCEPTING, obrt za poslovno savjetovanje</t>
  </si>
  <si>
    <t>HR15471608712</t>
  </si>
  <si>
    <t>Stručno usavršavanje zaposlenika</t>
  </si>
  <si>
    <t>UKUPNO</t>
  </si>
  <si>
    <t>MATIĆ D.O.O.</t>
  </si>
  <si>
    <t>OBVEZNIK: Srednja strukovna škola Velika Gorica</t>
  </si>
  <si>
    <t>ADRESA: Kralja Stjepana Tomaševića 21, 10410 Velika Gorica</t>
  </si>
  <si>
    <t>razdoblje 01.02.2024.-29.02.2024.</t>
  </si>
  <si>
    <t>Jurić Vesna</t>
  </si>
  <si>
    <t>-</t>
  </si>
  <si>
    <t>Vlahovec Martina</t>
  </si>
  <si>
    <t>Šimeg Lana</t>
  </si>
  <si>
    <t>Lukšić Helena</t>
  </si>
  <si>
    <t>Orelj Nada</t>
  </si>
  <si>
    <t>Pilko Krunoslav</t>
  </si>
  <si>
    <t>Državni proračun RH</t>
  </si>
  <si>
    <t xml:space="preserve">HR18683136487 </t>
  </si>
  <si>
    <t>INTELEKTUALNE I OSOBNE USLUGE (BRUTO IZNOS S DOPRINOSIMA NA BRUTO)</t>
  </si>
  <si>
    <t>NOVČANA NAKNADA POSLODAVCA ZBOG NEZAPOŠLJAVANJA OSOBA S INVALIDITETOM</t>
  </si>
  <si>
    <t>FORMA ELEKTRONIKA D.O.O.</t>
  </si>
  <si>
    <t>POTROŠNI MATERIJAL</t>
  </si>
  <si>
    <t>AKONTACIJA POREZA NA DOBIT</t>
  </si>
  <si>
    <t>POTROŠNJA VODE</t>
  </si>
  <si>
    <t xml:space="preserve">LASER INŽENJERING </t>
  </si>
  <si>
    <t>USLUGA TEK. ODRŽAVANJA</t>
  </si>
  <si>
    <t>OSTALI RASHODI</t>
  </si>
  <si>
    <t>KATEGORIJA 2</t>
  </si>
  <si>
    <t>OBVEZNIK:</t>
  </si>
  <si>
    <t xml:space="preserve">ADRESA: </t>
  </si>
  <si>
    <t>Velika Gorica, Ulica kralja S. Tomaševića 21</t>
  </si>
  <si>
    <t>NAČIN OBJAVE ISPLAĆENOG IZNOSA</t>
  </si>
  <si>
    <t xml:space="preserve">  3111        BRUTO PLAĆE ZA REDOVAN RAD (UKUPNI IZNOS</t>
  </si>
  <si>
    <t xml:space="preserve">BEZ BOLOVANJA NA TERET HZZO)           </t>
  </si>
  <si>
    <t xml:space="preserve">  3132        DOPRINOS NA BRUTO</t>
  </si>
  <si>
    <t xml:space="preserve">  3211        SLUŽBENA PUTOVANJA</t>
  </si>
  <si>
    <t xml:space="preserve">  3212        PRIJEVOZ S POSLA I NA POSAO </t>
  </si>
  <si>
    <t>UKUPNO ZA VELJAČU 2024.</t>
  </si>
  <si>
    <t>SJEDIŠTE PRIMATELJA</t>
  </si>
  <si>
    <t>KATEGORIJA 1</t>
  </si>
  <si>
    <t>HR09916441761</t>
  </si>
  <si>
    <t>HR77170927797</t>
  </si>
  <si>
    <t>HR85628848189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</si>
</sst>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10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/>
    <xf numFmtId="4" fontId="0" fillId="0" borderId="0" xfId="0" applyNumberFormat="1"/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/>
    </xf>
    <xf numFmtId="4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Border="1" applyAlignment="1" applyProtection="1">
      <alignment horizontal="center" vertical="center" wrapText="1"/>
    </xf>
    <xf numFmtId="4" fontId="13" fillId="2" borderId="0" xfId="0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left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Alignment="1" applyProtection="1">
      <alignment vertical="center"/>
    </xf>
    <xf numFmtId="4" fontId="13" fillId="3" borderId="0" xfId="0" applyNumberFormat="1" applyFont="1" applyFill="1" applyAlignment="1" applyProtection="1">
      <alignment vertical="center"/>
    </xf>
    <xf numFmtId="0" fontId="0" fillId="3" borderId="0" xfId="0" applyNumberFormat="1" applyFont="1" applyFill="1" applyAlignment="1" applyProtection="1">
      <alignment horizontal="left" vertical="center"/>
    </xf>
    <xf numFmtId="49" fontId="8" fillId="3" borderId="0" xfId="0" applyNumberFormat="1" applyFont="1" applyFill="1" applyAlignment="1" applyProtection="1">
      <alignment horizontal="left" vertical="center" wrapText="1"/>
    </xf>
    <xf numFmtId="49" fontId="8" fillId="3" borderId="0" xfId="0" applyNumberFormat="1" applyFont="1" applyFill="1" applyAlignment="1" applyProtection="1">
      <alignment horizontal="center" vertical="center" wrapText="1"/>
    </xf>
    <xf numFmtId="49" fontId="8" fillId="3" borderId="0" xfId="0" applyNumberFormat="1" applyFont="1" applyFill="1" applyAlignment="1" applyProtection="1">
      <alignment horizontal="left" vertical="center" wrapText="1" indent="1"/>
    </xf>
    <xf numFmtId="49" fontId="13" fillId="0" borderId="0" xfId="0" applyNumberFormat="1" applyFont="1" applyFill="1" applyAlignment="1" applyProtection="1">
      <alignment horizontal="left" vertical="center" wrapText="1"/>
    </xf>
    <xf numFmtId="49" fontId="13" fillId="0" borderId="0" xfId="0" applyNumberFormat="1" applyFont="1" applyFill="1" applyAlignment="1" applyProtection="1">
      <alignment vertical="center" wrapText="1"/>
    </xf>
    <xf numFmtId="4" fontId="13" fillId="3" borderId="0" xfId="0" applyNumberFormat="1" applyFont="1" applyFill="1" applyAlignment="1" applyProtection="1">
      <alignment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 indent="1"/>
    </xf>
    <xf numFmtId="0" fontId="13" fillId="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4" fontId="6" fillId="7" borderId="1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left" wrapText="1"/>
    </xf>
    <xf numFmtId="49" fontId="0" fillId="0" borderId="9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5" xfId="0" applyNumberFormat="1" applyFont="1" applyFill="1" applyBorder="1" applyAlignment="1" applyProtection="1">
      <alignment horizontal="center" vertical="center" wrapText="1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0" fontId="13" fillId="3" borderId="7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2" fillId="6" borderId="17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</cellXfs>
  <cellStyles count="5">
    <cellStyle name="Normal 2" xfId="4" xr:uid="{1905157A-8B59-4139-A19D-CB529FD6C3DA}"/>
    <cellStyle name="Normalno" xfId="0" builtinId="0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5"/>
  <sheetViews>
    <sheetView tabSelected="1" topLeftCell="A97" zoomScale="150" zoomScaleNormal="150" workbookViewId="0">
      <selection activeCell="B109" sqref="B109"/>
    </sheetView>
  </sheetViews>
  <sheetFormatPr defaultColWidth="8.85546875" defaultRowHeight="12.75" outlineLevelCol="1" x14ac:dyDescent="0.2"/>
  <cols>
    <col min="1" max="1" width="35.5703125" style="3" customWidth="1"/>
    <col min="2" max="2" width="14.5703125" style="5" customWidth="1"/>
    <col min="3" max="3" width="16.42578125" style="7" customWidth="1"/>
    <col min="4" max="4" width="25.85546875" style="6" bestFit="1" customWidth="1" outlineLevel="1"/>
    <col min="5" max="5" width="6.5703125" style="9" customWidth="1"/>
    <col min="6" max="6" width="37.5703125" style="8" customWidth="1"/>
    <col min="7" max="7" width="13.5703125" style="4" customWidth="1"/>
    <col min="8" max="8" width="8.85546875" style="1" customWidth="1"/>
    <col min="9" max="16384" width="8.85546875" style="1"/>
  </cols>
  <sheetData>
    <row r="1" spans="1:8" customFormat="1" ht="20.100000000000001" customHeight="1" x14ac:dyDescent="0.25">
      <c r="A1" s="89" t="s">
        <v>149</v>
      </c>
      <c r="B1" s="89"/>
      <c r="C1" s="89"/>
      <c r="D1" s="89"/>
      <c r="E1" s="89"/>
      <c r="F1" s="48"/>
      <c r="G1" s="49"/>
    </row>
    <row r="2" spans="1:8" customFormat="1" ht="20.100000000000001" customHeight="1" thickBot="1" x14ac:dyDescent="0.3">
      <c r="A2" s="50" t="s">
        <v>150</v>
      </c>
      <c r="B2" s="51"/>
      <c r="C2" s="52"/>
      <c r="D2" s="53"/>
      <c r="E2" s="54"/>
      <c r="F2" s="55"/>
      <c r="G2" s="56"/>
    </row>
    <row r="3" spans="1:8" customFormat="1" ht="12" customHeight="1" x14ac:dyDescent="0.25">
      <c r="A3" s="90" t="s">
        <v>0</v>
      </c>
      <c r="B3" s="91"/>
      <c r="C3" s="91"/>
      <c r="D3" s="91"/>
      <c r="E3" s="91"/>
      <c r="F3" s="91"/>
      <c r="G3" s="92"/>
    </row>
    <row r="4" spans="1:8" customFormat="1" ht="24.95" customHeight="1" thickBot="1" x14ac:dyDescent="0.3">
      <c r="A4" s="93"/>
      <c r="B4" s="94"/>
      <c r="C4" s="94"/>
      <c r="D4" s="94"/>
      <c r="E4" s="94"/>
      <c r="F4" s="94"/>
      <c r="G4" s="95"/>
    </row>
    <row r="5" spans="1:8" customFormat="1" ht="19.5" customHeight="1" thickBot="1" x14ac:dyDescent="0.3">
      <c r="A5" s="57"/>
      <c r="B5" s="58"/>
      <c r="C5" s="59"/>
      <c r="D5" s="57"/>
      <c r="E5" s="60"/>
      <c r="F5" s="96" t="s">
        <v>151</v>
      </c>
      <c r="G5" s="96"/>
    </row>
    <row r="6" spans="1:8" customFormat="1" ht="19.5" customHeight="1" thickBot="1" x14ac:dyDescent="0.3">
      <c r="A6" s="98" t="s">
        <v>182</v>
      </c>
      <c r="B6" s="99"/>
      <c r="C6" s="99"/>
      <c r="D6" s="99"/>
      <c r="E6" s="99"/>
      <c r="F6" s="99"/>
      <c r="G6" s="100"/>
    </row>
    <row r="7" spans="1:8" s="2" customFormat="1" ht="25.5" x14ac:dyDescent="0.25">
      <c r="A7" s="20" t="s">
        <v>1</v>
      </c>
      <c r="B7" s="21" t="s">
        <v>2</v>
      </c>
      <c r="C7" s="20" t="s">
        <v>181</v>
      </c>
      <c r="D7" s="20" t="s">
        <v>3</v>
      </c>
      <c r="E7" s="97" t="s">
        <v>4</v>
      </c>
      <c r="F7" s="97"/>
      <c r="G7" s="22" t="s">
        <v>5</v>
      </c>
    </row>
    <row r="8" spans="1:8" customFormat="1" ht="19.5" customHeight="1" x14ac:dyDescent="0.25">
      <c r="A8" s="23" t="s">
        <v>6</v>
      </c>
      <c r="B8" s="23" t="s">
        <v>7</v>
      </c>
      <c r="C8" s="24" t="s">
        <v>8</v>
      </c>
      <c r="D8" s="25" t="s">
        <v>9</v>
      </c>
      <c r="E8" s="23">
        <v>3239</v>
      </c>
      <c r="F8" s="26" t="s">
        <v>10</v>
      </c>
      <c r="G8" s="27">
        <v>79.63</v>
      </c>
    </row>
    <row r="9" spans="1:8" customFormat="1" ht="13.5" customHeight="1" x14ac:dyDescent="0.25">
      <c r="A9" s="23" t="s">
        <v>6</v>
      </c>
      <c r="B9" s="23" t="s">
        <v>7</v>
      </c>
      <c r="C9" s="24" t="s">
        <v>8</v>
      </c>
      <c r="D9" s="25" t="s">
        <v>9</v>
      </c>
      <c r="E9" s="28">
        <v>3239</v>
      </c>
      <c r="F9" s="29" t="s">
        <v>10</v>
      </c>
      <c r="G9" s="27">
        <v>79.63</v>
      </c>
    </row>
    <row r="10" spans="1:8" customFormat="1" ht="13.5" customHeight="1" x14ac:dyDescent="0.25">
      <c r="A10" s="30" t="s">
        <v>147</v>
      </c>
      <c r="B10" s="30"/>
      <c r="C10" s="31"/>
      <c r="D10" s="32"/>
      <c r="E10" s="33"/>
      <c r="F10" s="34"/>
      <c r="G10" s="35">
        <f>G8+G9</f>
        <v>159.26</v>
      </c>
    </row>
    <row r="11" spans="1:8" customFormat="1" ht="25.5" x14ac:dyDescent="0.25">
      <c r="A11" s="36" t="s">
        <v>11</v>
      </c>
      <c r="B11" s="36" t="s">
        <v>12</v>
      </c>
      <c r="C11" s="37" t="s">
        <v>13</v>
      </c>
      <c r="D11" s="38" t="s">
        <v>9</v>
      </c>
      <c r="E11" s="39">
        <v>3227</v>
      </c>
      <c r="F11" s="40" t="s">
        <v>14</v>
      </c>
      <c r="G11" s="41">
        <v>399.96</v>
      </c>
    </row>
    <row r="12" spans="1:8" customFormat="1" ht="13.5" customHeight="1" x14ac:dyDescent="0.25">
      <c r="A12" s="36" t="s">
        <v>15</v>
      </c>
      <c r="B12" s="36" t="s">
        <v>16</v>
      </c>
      <c r="C12" s="37" t="s">
        <v>17</v>
      </c>
      <c r="D12" s="38" t="s">
        <v>9</v>
      </c>
      <c r="E12" s="39">
        <v>3294</v>
      </c>
      <c r="F12" s="40" t="s">
        <v>18</v>
      </c>
      <c r="G12" s="41">
        <v>5.18</v>
      </c>
    </row>
    <row r="13" spans="1:8" customFormat="1" ht="13.5" customHeight="1" x14ac:dyDescent="0.25">
      <c r="A13" s="36"/>
      <c r="B13" s="36"/>
      <c r="C13" s="37"/>
      <c r="D13" s="38"/>
      <c r="E13" s="39"/>
      <c r="F13" s="40"/>
      <c r="G13" s="41"/>
    </row>
    <row r="14" spans="1:8" customFormat="1" ht="13.5" customHeight="1" x14ac:dyDescent="0.25">
      <c r="A14" s="23" t="s">
        <v>148</v>
      </c>
      <c r="B14" s="23" t="s">
        <v>19</v>
      </c>
      <c r="C14" s="24" t="s">
        <v>8</v>
      </c>
      <c r="D14" s="25" t="s">
        <v>9</v>
      </c>
      <c r="E14" s="28">
        <v>3234</v>
      </c>
      <c r="F14" s="29" t="s">
        <v>166</v>
      </c>
      <c r="G14" s="27">
        <v>28.12</v>
      </c>
    </row>
    <row r="15" spans="1:8" customFormat="1" ht="13.5" customHeight="1" x14ac:dyDescent="0.25">
      <c r="A15" s="23" t="s">
        <v>148</v>
      </c>
      <c r="B15" s="23" t="s">
        <v>19</v>
      </c>
      <c r="C15" s="24" t="s">
        <v>8</v>
      </c>
      <c r="D15" s="25" t="s">
        <v>9</v>
      </c>
      <c r="E15" s="28">
        <v>3234</v>
      </c>
      <c r="F15" s="29" t="s">
        <v>166</v>
      </c>
      <c r="G15" s="27">
        <v>24.38</v>
      </c>
    </row>
    <row r="16" spans="1:8" customFormat="1" ht="13.5" customHeight="1" x14ac:dyDescent="0.25">
      <c r="A16" s="23" t="s">
        <v>148</v>
      </c>
      <c r="B16" s="23" t="s">
        <v>19</v>
      </c>
      <c r="C16" s="24" t="s">
        <v>8</v>
      </c>
      <c r="D16" s="25" t="s">
        <v>9</v>
      </c>
      <c r="E16" s="28">
        <v>3234</v>
      </c>
      <c r="F16" s="29" t="s">
        <v>166</v>
      </c>
      <c r="G16" s="27">
        <v>23.37</v>
      </c>
      <c r="H16" s="11"/>
    </row>
    <row r="17" spans="1:7" customFormat="1" ht="13.5" customHeight="1" x14ac:dyDescent="0.25">
      <c r="A17" s="23" t="s">
        <v>148</v>
      </c>
      <c r="B17" s="23" t="s">
        <v>19</v>
      </c>
      <c r="C17" s="24" t="s">
        <v>8</v>
      </c>
      <c r="D17" s="25" t="s">
        <v>9</v>
      </c>
      <c r="E17" s="28">
        <v>3234</v>
      </c>
      <c r="F17" s="29" t="s">
        <v>166</v>
      </c>
      <c r="G17" s="27">
        <v>15.57</v>
      </c>
    </row>
    <row r="18" spans="1:7" customFormat="1" ht="13.5" customHeight="1" x14ac:dyDescent="0.25">
      <c r="A18" s="30" t="s">
        <v>147</v>
      </c>
      <c r="B18" s="30"/>
      <c r="C18" s="31"/>
      <c r="D18" s="32"/>
      <c r="E18" s="33"/>
      <c r="F18" s="34"/>
      <c r="G18" s="35">
        <f>G14+G15+G16+G17</f>
        <v>91.44</v>
      </c>
    </row>
    <row r="19" spans="1:7" customFormat="1" ht="13.5" customHeight="1" x14ac:dyDescent="0.25">
      <c r="A19" s="42"/>
      <c r="B19" s="36"/>
      <c r="C19" s="37"/>
      <c r="D19" s="38"/>
      <c r="E19" s="39"/>
      <c r="F19" s="40"/>
      <c r="G19" s="41"/>
    </row>
    <row r="20" spans="1:7" customFormat="1" ht="13.5" customHeight="1" x14ac:dyDescent="0.25">
      <c r="A20" s="23" t="s">
        <v>21</v>
      </c>
      <c r="B20" s="23" t="s">
        <v>22</v>
      </c>
      <c r="C20" s="24" t="s">
        <v>17</v>
      </c>
      <c r="D20" s="25" t="s">
        <v>9</v>
      </c>
      <c r="E20" s="28">
        <v>3221</v>
      </c>
      <c r="F20" s="29" t="s">
        <v>169</v>
      </c>
      <c r="G20" s="27">
        <v>0.25</v>
      </c>
    </row>
    <row r="21" spans="1:7" customFormat="1" ht="12.75" customHeight="1" x14ac:dyDescent="0.25">
      <c r="A21" s="23" t="s">
        <v>21</v>
      </c>
      <c r="B21" s="23" t="s">
        <v>22</v>
      </c>
      <c r="C21" s="24" t="s">
        <v>17</v>
      </c>
      <c r="D21" s="25" t="s">
        <v>9</v>
      </c>
      <c r="E21" s="28">
        <v>3221</v>
      </c>
      <c r="F21" s="29" t="s">
        <v>169</v>
      </c>
      <c r="G21" s="27">
        <v>318.5</v>
      </c>
    </row>
    <row r="22" spans="1:7" customFormat="1" ht="13.5" customHeight="1" x14ac:dyDescent="0.25">
      <c r="A22" s="30" t="s">
        <v>147</v>
      </c>
      <c r="B22" s="30"/>
      <c r="C22" s="31"/>
      <c r="D22" s="32"/>
      <c r="E22" s="33"/>
      <c r="F22" s="34"/>
      <c r="G22" s="35">
        <f>G20+G21</f>
        <v>318.75</v>
      </c>
    </row>
    <row r="23" spans="1:7" customFormat="1" ht="12.75" customHeight="1" x14ac:dyDescent="0.25">
      <c r="A23" s="36"/>
      <c r="B23" s="36"/>
      <c r="C23" s="37"/>
      <c r="D23" s="38"/>
      <c r="E23" s="39"/>
      <c r="F23" s="40"/>
      <c r="G23" s="41"/>
    </row>
    <row r="24" spans="1:7" customFormat="1" ht="13.5" customHeight="1" x14ac:dyDescent="0.25">
      <c r="A24" s="23" t="s">
        <v>24</v>
      </c>
      <c r="B24" s="23" t="s">
        <v>25</v>
      </c>
      <c r="C24" s="24" t="s">
        <v>17</v>
      </c>
      <c r="D24" s="25" t="s">
        <v>9</v>
      </c>
      <c r="E24" s="28">
        <v>4221</v>
      </c>
      <c r="F24" s="29" t="s">
        <v>99</v>
      </c>
      <c r="G24" s="27">
        <v>340</v>
      </c>
    </row>
    <row r="25" spans="1:7" customFormat="1" ht="13.5" customHeight="1" x14ac:dyDescent="0.25">
      <c r="A25" s="23" t="s">
        <v>24</v>
      </c>
      <c r="B25" s="23" t="s">
        <v>25</v>
      </c>
      <c r="C25" s="24" t="s">
        <v>17</v>
      </c>
      <c r="D25" s="25" t="s">
        <v>9</v>
      </c>
      <c r="E25" s="28">
        <v>3225</v>
      </c>
      <c r="F25" s="29" t="s">
        <v>26</v>
      </c>
      <c r="G25" s="27">
        <v>2534</v>
      </c>
    </row>
    <row r="26" spans="1:7" customFormat="1" ht="13.5" customHeight="1" x14ac:dyDescent="0.25">
      <c r="A26" s="30" t="s">
        <v>147</v>
      </c>
      <c r="B26" s="30"/>
      <c r="C26" s="31"/>
      <c r="D26" s="32"/>
      <c r="E26" s="33"/>
      <c r="F26" s="34"/>
      <c r="G26" s="35">
        <f>G24+G25</f>
        <v>2874</v>
      </c>
    </row>
    <row r="27" spans="1:7" s="10" customFormat="1" ht="13.5" customHeight="1" x14ac:dyDescent="0.25">
      <c r="A27" s="42"/>
      <c r="B27" s="42"/>
      <c r="C27" s="43"/>
      <c r="D27" s="44"/>
      <c r="E27" s="39"/>
      <c r="F27" s="40"/>
      <c r="G27" s="45"/>
    </row>
    <row r="28" spans="1:7" customFormat="1" ht="13.5" customHeight="1" x14ac:dyDescent="0.25">
      <c r="A28" s="23" t="s">
        <v>27</v>
      </c>
      <c r="B28" s="23" t="s">
        <v>28</v>
      </c>
      <c r="C28" s="24" t="s">
        <v>8</v>
      </c>
      <c r="D28" s="25" t="s">
        <v>9</v>
      </c>
      <c r="E28" s="28">
        <v>3222</v>
      </c>
      <c r="F28" s="29" t="s">
        <v>23</v>
      </c>
      <c r="G28" s="27">
        <v>29.99</v>
      </c>
    </row>
    <row r="29" spans="1:7" customFormat="1" ht="13.5" customHeight="1" x14ac:dyDescent="0.25">
      <c r="A29" s="23" t="s">
        <v>27</v>
      </c>
      <c r="B29" s="23" t="s">
        <v>28</v>
      </c>
      <c r="C29" s="24" t="s">
        <v>8</v>
      </c>
      <c r="D29" s="25" t="s">
        <v>9</v>
      </c>
      <c r="E29" s="28">
        <v>3221</v>
      </c>
      <c r="F29" s="29" t="s">
        <v>42</v>
      </c>
      <c r="G29" s="27">
        <v>43.84</v>
      </c>
    </row>
    <row r="30" spans="1:7" customFormat="1" ht="13.5" customHeight="1" x14ac:dyDescent="0.25">
      <c r="A30" s="30" t="s">
        <v>147</v>
      </c>
      <c r="B30" s="30"/>
      <c r="C30" s="31"/>
      <c r="D30" s="32"/>
      <c r="E30" s="33"/>
      <c r="F30" s="34"/>
      <c r="G30" s="35">
        <f>G28+G29</f>
        <v>73.83</v>
      </c>
    </row>
    <row r="31" spans="1:7" customFormat="1" ht="13.5" customHeight="1" x14ac:dyDescent="0.25">
      <c r="A31" s="42"/>
      <c r="B31" s="36"/>
      <c r="C31" s="37"/>
      <c r="D31" s="38"/>
      <c r="E31" s="39"/>
      <c r="F31" s="40"/>
      <c r="G31" s="41"/>
    </row>
    <row r="32" spans="1:7" customFormat="1" ht="13.5" customHeight="1" x14ac:dyDescent="0.25">
      <c r="A32" s="36" t="s">
        <v>29</v>
      </c>
      <c r="B32" s="36" t="s">
        <v>30</v>
      </c>
      <c r="C32" s="37" t="s">
        <v>17</v>
      </c>
      <c r="D32" s="38" t="s">
        <v>9</v>
      </c>
      <c r="E32" s="39">
        <v>3224</v>
      </c>
      <c r="F32" s="40" t="s">
        <v>31</v>
      </c>
      <c r="G32" s="41">
        <v>182.33</v>
      </c>
    </row>
    <row r="33" spans="1:7" customFormat="1" ht="13.5" customHeight="1" x14ac:dyDescent="0.25">
      <c r="A33" s="36" t="s">
        <v>32</v>
      </c>
      <c r="B33" s="36" t="s">
        <v>33</v>
      </c>
      <c r="C33" s="37" t="s">
        <v>8</v>
      </c>
      <c r="D33" s="38" t="s">
        <v>9</v>
      </c>
      <c r="E33" s="39">
        <v>3234</v>
      </c>
      <c r="F33" s="40" t="s">
        <v>20</v>
      </c>
      <c r="G33" s="41">
        <v>1246.6500000000001</v>
      </c>
    </row>
    <row r="34" spans="1:7" customFormat="1" ht="13.5" customHeight="1" x14ac:dyDescent="0.25">
      <c r="A34" s="36" t="s">
        <v>34</v>
      </c>
      <c r="B34" s="36" t="s">
        <v>35</v>
      </c>
      <c r="C34" s="37" t="s">
        <v>8</v>
      </c>
      <c r="D34" s="38" t="s">
        <v>9</v>
      </c>
      <c r="E34" s="39">
        <v>3234</v>
      </c>
      <c r="F34" s="40" t="s">
        <v>20</v>
      </c>
      <c r="G34" s="41">
        <v>839.99</v>
      </c>
    </row>
    <row r="35" spans="1:7" customFormat="1" ht="13.5" customHeight="1" x14ac:dyDescent="0.25">
      <c r="A35" s="36"/>
      <c r="B35" s="36"/>
      <c r="C35" s="37"/>
      <c r="D35" s="38"/>
      <c r="E35" s="39"/>
      <c r="F35" s="40"/>
      <c r="G35" s="41"/>
    </row>
    <row r="36" spans="1:7" customFormat="1" ht="13.5" customHeight="1" x14ac:dyDescent="0.25">
      <c r="A36" s="23" t="s">
        <v>36</v>
      </c>
      <c r="B36" s="23" t="s">
        <v>37</v>
      </c>
      <c r="C36" s="24" t="s">
        <v>17</v>
      </c>
      <c r="D36" s="25" t="s">
        <v>9</v>
      </c>
      <c r="E36" s="28">
        <v>3222</v>
      </c>
      <c r="F36" s="29" t="s">
        <v>23</v>
      </c>
      <c r="G36" s="27">
        <v>640.24</v>
      </c>
    </row>
    <row r="37" spans="1:7" customFormat="1" ht="13.5" customHeight="1" x14ac:dyDescent="0.25">
      <c r="A37" s="23" t="s">
        <v>36</v>
      </c>
      <c r="B37" s="23" t="s">
        <v>37</v>
      </c>
      <c r="C37" s="24" t="s">
        <v>17</v>
      </c>
      <c r="D37" s="25" t="s">
        <v>9</v>
      </c>
      <c r="E37" s="28">
        <v>3222</v>
      </c>
      <c r="F37" s="29" t="s">
        <v>23</v>
      </c>
      <c r="G37" s="27">
        <v>487.8</v>
      </c>
    </row>
    <row r="38" spans="1:7" customFormat="1" ht="13.5" customHeight="1" x14ac:dyDescent="0.25">
      <c r="A38" s="30" t="s">
        <v>147</v>
      </c>
      <c r="B38" s="30"/>
      <c r="C38" s="31"/>
      <c r="D38" s="32"/>
      <c r="E38" s="33"/>
      <c r="F38" s="34"/>
      <c r="G38" s="35">
        <f>G36+G37</f>
        <v>1128.04</v>
      </c>
    </row>
    <row r="39" spans="1:7" s="10" customFormat="1" ht="13.5" customHeight="1" x14ac:dyDescent="0.25">
      <c r="A39" s="42"/>
      <c r="B39" s="42"/>
      <c r="C39" s="43"/>
      <c r="D39" s="44"/>
      <c r="E39" s="39"/>
      <c r="F39" s="40"/>
      <c r="G39" s="45"/>
    </row>
    <row r="40" spans="1:7" s="10" customFormat="1" ht="13.5" customHeight="1" x14ac:dyDescent="0.25">
      <c r="A40" s="23" t="s">
        <v>38</v>
      </c>
      <c r="B40" s="23" t="s">
        <v>39</v>
      </c>
      <c r="C40" s="24" t="s">
        <v>8</v>
      </c>
      <c r="D40" s="25" t="s">
        <v>9</v>
      </c>
      <c r="E40" s="28">
        <v>3224</v>
      </c>
      <c r="F40" s="29" t="s">
        <v>31</v>
      </c>
      <c r="G40" s="27">
        <v>158.88999999999999</v>
      </c>
    </row>
    <row r="41" spans="1:7" s="10" customFormat="1" ht="13.5" customHeight="1" x14ac:dyDescent="0.25">
      <c r="A41" s="23" t="s">
        <v>38</v>
      </c>
      <c r="B41" s="23" t="s">
        <v>39</v>
      </c>
      <c r="C41" s="24" t="s">
        <v>8</v>
      </c>
      <c r="D41" s="25" t="s">
        <v>9</v>
      </c>
      <c r="E41" s="28">
        <v>3299</v>
      </c>
      <c r="F41" s="29" t="s">
        <v>64</v>
      </c>
      <c r="G41" s="27">
        <v>9.4</v>
      </c>
    </row>
    <row r="42" spans="1:7" s="10" customFormat="1" ht="24" customHeight="1" x14ac:dyDescent="0.25">
      <c r="A42" s="23" t="s">
        <v>38</v>
      </c>
      <c r="B42" s="23" t="s">
        <v>39</v>
      </c>
      <c r="C42" s="24" t="s">
        <v>8</v>
      </c>
      <c r="D42" s="25" t="s">
        <v>9</v>
      </c>
      <c r="E42" s="28">
        <v>3224</v>
      </c>
      <c r="F42" s="29" t="s">
        <v>52</v>
      </c>
      <c r="G42" s="27">
        <v>31.82</v>
      </c>
    </row>
    <row r="43" spans="1:7" customFormat="1" ht="13.5" customHeight="1" x14ac:dyDescent="0.25">
      <c r="A43" s="30" t="s">
        <v>147</v>
      </c>
      <c r="B43" s="30"/>
      <c r="C43" s="31"/>
      <c r="D43" s="32"/>
      <c r="E43" s="33"/>
      <c r="F43" s="34"/>
      <c r="G43" s="35">
        <f>G40+G41+G42</f>
        <v>200.10999999999999</v>
      </c>
    </row>
    <row r="44" spans="1:7" s="10" customFormat="1" ht="13.5" customHeight="1" x14ac:dyDescent="0.25">
      <c r="A44" s="42"/>
      <c r="B44" s="42"/>
      <c r="C44" s="43"/>
      <c r="D44" s="44"/>
      <c r="E44" s="39"/>
      <c r="F44" s="40"/>
      <c r="G44" s="45"/>
    </row>
    <row r="45" spans="1:7" customFormat="1" ht="13.5" customHeight="1" x14ac:dyDescent="0.25">
      <c r="A45" s="23" t="s">
        <v>40</v>
      </c>
      <c r="B45" s="23" t="s">
        <v>41</v>
      </c>
      <c r="C45" s="24" t="s">
        <v>17</v>
      </c>
      <c r="D45" s="25" t="s">
        <v>9</v>
      </c>
      <c r="E45" s="28">
        <v>3221</v>
      </c>
      <c r="F45" s="29" t="s">
        <v>42</v>
      </c>
      <c r="G45" s="27">
        <v>54.61</v>
      </c>
    </row>
    <row r="46" spans="1:7" customFormat="1" ht="13.5" customHeight="1" x14ac:dyDescent="0.25">
      <c r="A46" s="23" t="s">
        <v>40</v>
      </c>
      <c r="B46" s="23" t="s">
        <v>41</v>
      </c>
      <c r="C46" s="24" t="s">
        <v>17</v>
      </c>
      <c r="D46" s="25" t="s">
        <v>9</v>
      </c>
      <c r="E46" s="28">
        <v>3221</v>
      </c>
      <c r="F46" s="29" t="s">
        <v>42</v>
      </c>
      <c r="G46" s="27">
        <v>70.69</v>
      </c>
    </row>
    <row r="47" spans="1:7" customFormat="1" ht="13.5" customHeight="1" x14ac:dyDescent="0.25">
      <c r="A47" s="23" t="s">
        <v>40</v>
      </c>
      <c r="B47" s="23" t="s">
        <v>41</v>
      </c>
      <c r="C47" s="24" t="s">
        <v>17</v>
      </c>
      <c r="D47" s="25" t="s">
        <v>9</v>
      </c>
      <c r="E47" s="28">
        <v>3221</v>
      </c>
      <c r="F47" s="29" t="s">
        <v>42</v>
      </c>
      <c r="G47" s="27">
        <v>35.409999999999997</v>
      </c>
    </row>
    <row r="48" spans="1:7" customFormat="1" ht="13.5" customHeight="1" x14ac:dyDescent="0.25">
      <c r="A48" s="23" t="s">
        <v>40</v>
      </c>
      <c r="B48" s="23" t="s">
        <v>41</v>
      </c>
      <c r="C48" s="24" t="s">
        <v>17</v>
      </c>
      <c r="D48" s="25" t="s">
        <v>9</v>
      </c>
      <c r="E48" s="28">
        <v>3221</v>
      </c>
      <c r="F48" s="29" t="s">
        <v>42</v>
      </c>
      <c r="G48" s="27">
        <v>28.85</v>
      </c>
    </row>
    <row r="49" spans="1:7" customFormat="1" ht="13.5" customHeight="1" x14ac:dyDescent="0.25">
      <c r="A49" s="23" t="s">
        <v>40</v>
      </c>
      <c r="B49" s="23" t="s">
        <v>41</v>
      </c>
      <c r="C49" s="24" t="s">
        <v>17</v>
      </c>
      <c r="D49" s="25" t="s">
        <v>9</v>
      </c>
      <c r="E49" s="28">
        <v>3221</v>
      </c>
      <c r="F49" s="29" t="s">
        <v>42</v>
      </c>
      <c r="G49" s="27">
        <v>62.98</v>
      </c>
    </row>
    <row r="50" spans="1:7" customFormat="1" ht="13.5" customHeight="1" x14ac:dyDescent="0.25">
      <c r="A50" s="23" t="s">
        <v>40</v>
      </c>
      <c r="B50" s="23" t="s">
        <v>41</v>
      </c>
      <c r="C50" s="24" t="s">
        <v>17</v>
      </c>
      <c r="D50" s="25" t="s">
        <v>9</v>
      </c>
      <c r="E50" s="28">
        <v>3221</v>
      </c>
      <c r="F50" s="29" t="s">
        <v>42</v>
      </c>
      <c r="G50" s="27">
        <v>37.32</v>
      </c>
    </row>
    <row r="51" spans="1:7" customFormat="1" ht="13.5" customHeight="1" x14ac:dyDescent="0.25">
      <c r="A51" s="23" t="s">
        <v>40</v>
      </c>
      <c r="B51" s="23" t="s">
        <v>41</v>
      </c>
      <c r="C51" s="24" t="s">
        <v>17</v>
      </c>
      <c r="D51" s="25" t="s">
        <v>9</v>
      </c>
      <c r="E51" s="28">
        <v>3221</v>
      </c>
      <c r="F51" s="29" t="s">
        <v>42</v>
      </c>
      <c r="G51" s="27">
        <v>29.51</v>
      </c>
    </row>
    <row r="52" spans="1:7" customFormat="1" ht="13.5" customHeight="1" x14ac:dyDescent="0.25">
      <c r="A52" s="30" t="s">
        <v>147</v>
      </c>
      <c r="B52" s="30"/>
      <c r="C52" s="31"/>
      <c r="D52" s="32"/>
      <c r="E52" s="33"/>
      <c r="F52" s="34"/>
      <c r="G52" s="35">
        <f>G45+G46+G47+G48+G49+G50+G51</f>
        <v>319.36999999999995</v>
      </c>
    </row>
    <row r="53" spans="1:7" s="10" customFormat="1" ht="13.5" customHeight="1" x14ac:dyDescent="0.25">
      <c r="A53" s="42"/>
      <c r="B53" s="42"/>
      <c r="C53" s="43"/>
      <c r="D53" s="44"/>
      <c r="E53" s="39"/>
      <c r="F53" s="40"/>
      <c r="G53" s="45"/>
    </row>
    <row r="54" spans="1:7" customFormat="1" ht="13.5" customHeight="1" x14ac:dyDescent="0.25">
      <c r="A54" s="36" t="s">
        <v>44</v>
      </c>
      <c r="B54" s="36" t="s">
        <v>45</v>
      </c>
      <c r="C54" s="37" t="s">
        <v>46</v>
      </c>
      <c r="D54" s="38" t="s">
        <v>9</v>
      </c>
      <c r="E54" s="39">
        <v>3225</v>
      </c>
      <c r="F54" s="40" t="s">
        <v>47</v>
      </c>
      <c r="G54" s="41">
        <v>347.5</v>
      </c>
    </row>
    <row r="55" spans="1:7" customFormat="1" ht="13.5" customHeight="1" x14ac:dyDescent="0.25">
      <c r="A55" s="36"/>
      <c r="B55" s="36"/>
      <c r="C55" s="37"/>
      <c r="D55" s="38"/>
      <c r="E55" s="39"/>
      <c r="F55" s="40"/>
      <c r="G55" s="41"/>
    </row>
    <row r="56" spans="1:7" customFormat="1" ht="13.5" customHeight="1" x14ac:dyDescent="0.25">
      <c r="A56" s="23" t="s">
        <v>48</v>
      </c>
      <c r="B56" s="23" t="s">
        <v>49</v>
      </c>
      <c r="C56" s="24" t="s">
        <v>8</v>
      </c>
      <c r="D56" s="25" t="s">
        <v>9</v>
      </c>
      <c r="E56" s="28">
        <v>3221</v>
      </c>
      <c r="F56" s="29" t="s">
        <v>42</v>
      </c>
      <c r="G56" s="27">
        <v>31</v>
      </c>
    </row>
    <row r="57" spans="1:7" customFormat="1" ht="13.5" customHeight="1" x14ac:dyDescent="0.25">
      <c r="A57" s="23" t="s">
        <v>48</v>
      </c>
      <c r="B57" s="23" t="s">
        <v>49</v>
      </c>
      <c r="C57" s="24" t="s">
        <v>8</v>
      </c>
      <c r="D57" s="25" t="s">
        <v>9</v>
      </c>
      <c r="E57" s="28">
        <v>3221</v>
      </c>
      <c r="F57" s="29" t="s">
        <v>42</v>
      </c>
      <c r="G57" s="27">
        <v>38.5</v>
      </c>
    </row>
    <row r="58" spans="1:7" customFormat="1" ht="13.5" customHeight="1" x14ac:dyDescent="0.25">
      <c r="A58" s="23" t="s">
        <v>48</v>
      </c>
      <c r="B58" s="23" t="s">
        <v>49</v>
      </c>
      <c r="C58" s="24" t="s">
        <v>8</v>
      </c>
      <c r="D58" s="25" t="s">
        <v>9</v>
      </c>
      <c r="E58" s="28">
        <v>3221</v>
      </c>
      <c r="F58" s="29" t="s">
        <v>42</v>
      </c>
      <c r="G58" s="27">
        <v>8</v>
      </c>
    </row>
    <row r="59" spans="1:7" customFormat="1" ht="13.5" customHeight="1" x14ac:dyDescent="0.25">
      <c r="A59" s="23" t="s">
        <v>48</v>
      </c>
      <c r="B59" s="23" t="s">
        <v>49</v>
      </c>
      <c r="C59" s="24" t="s">
        <v>8</v>
      </c>
      <c r="D59" s="25" t="s">
        <v>9</v>
      </c>
      <c r="E59" s="28">
        <v>3299</v>
      </c>
      <c r="F59" s="29" t="s">
        <v>64</v>
      </c>
      <c r="G59" s="27">
        <v>25</v>
      </c>
    </row>
    <row r="60" spans="1:7" customFormat="1" ht="13.5" customHeight="1" x14ac:dyDescent="0.25">
      <c r="A60" s="23" t="s">
        <v>48</v>
      </c>
      <c r="B60" s="23" t="s">
        <v>49</v>
      </c>
      <c r="C60" s="24" t="s">
        <v>8</v>
      </c>
      <c r="D60" s="25" t="s">
        <v>9</v>
      </c>
      <c r="E60" s="28">
        <v>3221</v>
      </c>
      <c r="F60" s="29" t="s">
        <v>42</v>
      </c>
      <c r="G60" s="27">
        <v>28.75</v>
      </c>
    </row>
    <row r="61" spans="1:7" customFormat="1" ht="13.5" customHeight="1" x14ac:dyDescent="0.25">
      <c r="A61" s="30" t="s">
        <v>147</v>
      </c>
      <c r="B61" s="30"/>
      <c r="C61" s="31"/>
      <c r="D61" s="32"/>
      <c r="E61" s="33"/>
      <c r="F61" s="34"/>
      <c r="G61" s="35">
        <f>G59+G60+G58+G57+G56</f>
        <v>131.25</v>
      </c>
    </row>
    <row r="62" spans="1:7" s="10" customFormat="1" ht="13.5" customHeight="1" x14ac:dyDescent="0.25">
      <c r="A62" s="42"/>
      <c r="B62" s="42"/>
      <c r="C62" s="43"/>
      <c r="D62" s="44"/>
      <c r="E62" s="39"/>
      <c r="F62" s="40"/>
      <c r="G62" s="45"/>
    </row>
    <row r="63" spans="1:7" customFormat="1" ht="13.5" customHeight="1" x14ac:dyDescent="0.25">
      <c r="A63" s="36" t="s">
        <v>50</v>
      </c>
      <c r="B63" s="36" t="s">
        <v>51</v>
      </c>
      <c r="C63" s="37" t="s">
        <v>17</v>
      </c>
      <c r="D63" s="38" t="s">
        <v>9</v>
      </c>
      <c r="E63" s="39">
        <v>3221</v>
      </c>
      <c r="F63" s="40" t="s">
        <v>42</v>
      </c>
      <c r="G63" s="41">
        <v>55</v>
      </c>
    </row>
    <row r="64" spans="1:7" customFormat="1" ht="13.5" customHeight="1" x14ac:dyDescent="0.25">
      <c r="A64" s="36"/>
      <c r="B64" s="36"/>
      <c r="C64" s="37"/>
      <c r="D64" s="38"/>
      <c r="E64" s="39"/>
      <c r="F64" s="40"/>
      <c r="G64" s="41"/>
    </row>
    <row r="65" spans="1:7" customFormat="1" ht="26.25" customHeight="1" x14ac:dyDescent="0.25">
      <c r="A65" s="23" t="s">
        <v>53</v>
      </c>
      <c r="B65" s="23" t="s">
        <v>54</v>
      </c>
      <c r="C65" s="24" t="s">
        <v>55</v>
      </c>
      <c r="D65" s="25" t="s">
        <v>9</v>
      </c>
      <c r="E65" s="28">
        <v>3224</v>
      </c>
      <c r="F65" s="29" t="s">
        <v>52</v>
      </c>
      <c r="G65" s="27">
        <v>57.44</v>
      </c>
    </row>
    <row r="66" spans="1:7" customFormat="1" ht="13.5" customHeight="1" x14ac:dyDescent="0.25">
      <c r="A66" s="23" t="s">
        <v>53</v>
      </c>
      <c r="B66" s="23" t="s">
        <v>54</v>
      </c>
      <c r="C66" s="24" t="s">
        <v>55</v>
      </c>
      <c r="D66" s="25" t="s">
        <v>9</v>
      </c>
      <c r="E66" s="28">
        <v>3221</v>
      </c>
      <c r="F66" s="29" t="s">
        <v>42</v>
      </c>
      <c r="G66" s="27">
        <v>29.63</v>
      </c>
    </row>
    <row r="67" spans="1:7" customFormat="1" ht="13.5" customHeight="1" x14ac:dyDescent="0.25">
      <c r="A67" s="30" t="s">
        <v>147</v>
      </c>
      <c r="B67" s="30"/>
      <c r="C67" s="31"/>
      <c r="D67" s="32"/>
      <c r="E67" s="33"/>
      <c r="F67" s="34"/>
      <c r="G67" s="35">
        <f>G65+G66</f>
        <v>87.07</v>
      </c>
    </row>
    <row r="68" spans="1:7" customFormat="1" ht="13.5" customHeight="1" x14ac:dyDescent="0.25">
      <c r="A68" s="42"/>
      <c r="B68" s="36"/>
      <c r="C68" s="37"/>
      <c r="D68" s="38"/>
      <c r="E68" s="39"/>
      <c r="F68" s="40"/>
      <c r="G68" s="41"/>
    </row>
    <row r="69" spans="1:7" customFormat="1" ht="13.5" customHeight="1" x14ac:dyDescent="0.25">
      <c r="A69" s="36" t="s">
        <v>56</v>
      </c>
      <c r="B69" s="36" t="s">
        <v>57</v>
      </c>
      <c r="C69" s="37" t="s">
        <v>8</v>
      </c>
      <c r="D69" s="38" t="s">
        <v>9</v>
      </c>
      <c r="E69" s="39">
        <v>3232</v>
      </c>
      <c r="F69" s="40" t="s">
        <v>58</v>
      </c>
      <c r="G69" s="41">
        <v>562.5</v>
      </c>
    </row>
    <row r="70" spans="1:7" customFormat="1" ht="13.5" customHeight="1" x14ac:dyDescent="0.25">
      <c r="A70" s="36" t="s">
        <v>59</v>
      </c>
      <c r="B70" s="36" t="s">
        <v>60</v>
      </c>
      <c r="C70" s="37" t="s">
        <v>8</v>
      </c>
      <c r="D70" s="38" t="s">
        <v>9</v>
      </c>
      <c r="E70" s="39">
        <v>3722</v>
      </c>
      <c r="F70" s="40" t="s">
        <v>61</v>
      </c>
      <c r="G70" s="41">
        <v>500.19</v>
      </c>
    </row>
    <row r="71" spans="1:7" customFormat="1" ht="13.5" customHeight="1" x14ac:dyDescent="0.25">
      <c r="A71" s="36" t="s">
        <v>62</v>
      </c>
      <c r="B71" s="36" t="s">
        <v>63</v>
      </c>
      <c r="C71" s="37" t="s">
        <v>17</v>
      </c>
      <c r="D71" s="38" t="s">
        <v>9</v>
      </c>
      <c r="E71" s="39">
        <v>3299</v>
      </c>
      <c r="F71" s="40" t="s">
        <v>64</v>
      </c>
      <c r="G71" s="41">
        <v>10.62</v>
      </c>
    </row>
    <row r="72" spans="1:7" customFormat="1" ht="13.5" customHeight="1" x14ac:dyDescent="0.25">
      <c r="A72" s="36" t="s">
        <v>65</v>
      </c>
      <c r="B72" s="36" t="s">
        <v>66</v>
      </c>
      <c r="C72" s="37" t="s">
        <v>17</v>
      </c>
      <c r="D72" s="38" t="s">
        <v>9</v>
      </c>
      <c r="E72" s="39">
        <v>3221</v>
      </c>
      <c r="F72" s="40" t="s">
        <v>42</v>
      </c>
      <c r="G72" s="41">
        <v>399.58</v>
      </c>
    </row>
    <row r="73" spans="1:7" customFormat="1" ht="13.5" customHeight="1" x14ac:dyDescent="0.25">
      <c r="A73" s="36" t="s">
        <v>67</v>
      </c>
      <c r="B73" s="36" t="s">
        <v>68</v>
      </c>
      <c r="C73" s="37" t="s">
        <v>8</v>
      </c>
      <c r="D73" s="38" t="s">
        <v>9</v>
      </c>
      <c r="E73" s="39">
        <v>3222</v>
      </c>
      <c r="F73" s="40" t="s">
        <v>69</v>
      </c>
      <c r="G73" s="41">
        <v>83</v>
      </c>
    </row>
    <row r="74" spans="1:7" customFormat="1" ht="13.5" customHeight="1" x14ac:dyDescent="0.25">
      <c r="A74" s="36"/>
      <c r="B74" s="36"/>
      <c r="C74" s="37"/>
      <c r="D74" s="38"/>
      <c r="E74" s="39"/>
      <c r="F74" s="40"/>
      <c r="G74" s="41"/>
    </row>
    <row r="75" spans="1:7" customFormat="1" ht="13.5" customHeight="1" x14ac:dyDescent="0.25">
      <c r="A75" s="36" t="s">
        <v>70</v>
      </c>
      <c r="B75" s="36" t="s">
        <v>71</v>
      </c>
      <c r="C75" s="37" t="s">
        <v>17</v>
      </c>
      <c r="D75" s="38" t="s">
        <v>9</v>
      </c>
      <c r="E75" s="39">
        <v>3235</v>
      </c>
      <c r="F75" s="40" t="s">
        <v>72</v>
      </c>
      <c r="G75" s="41">
        <v>16.59</v>
      </c>
    </row>
    <row r="76" spans="1:7" customFormat="1" ht="13.5" customHeight="1" x14ac:dyDescent="0.25">
      <c r="A76" s="36"/>
      <c r="B76" s="36"/>
      <c r="C76" s="37"/>
      <c r="D76" s="38"/>
      <c r="E76" s="39"/>
      <c r="F76" s="40"/>
      <c r="G76" s="41"/>
    </row>
    <row r="77" spans="1:7" customFormat="1" ht="13.5" customHeight="1" x14ac:dyDescent="0.25">
      <c r="A77" s="23" t="s">
        <v>73</v>
      </c>
      <c r="B77" s="23" t="s">
        <v>74</v>
      </c>
      <c r="C77" s="24" t="s">
        <v>8</v>
      </c>
      <c r="D77" s="25" t="s">
        <v>9</v>
      </c>
      <c r="E77" s="28">
        <v>3222</v>
      </c>
      <c r="F77" s="29" t="s">
        <v>69</v>
      </c>
      <c r="G77" s="27">
        <v>79.650000000000006</v>
      </c>
    </row>
    <row r="78" spans="1:7" customFormat="1" ht="13.5" customHeight="1" x14ac:dyDescent="0.25">
      <c r="A78" s="23" t="s">
        <v>73</v>
      </c>
      <c r="B78" s="23" t="s">
        <v>74</v>
      </c>
      <c r="C78" s="24" t="s">
        <v>8</v>
      </c>
      <c r="D78" s="25" t="s">
        <v>9</v>
      </c>
      <c r="E78" s="28">
        <v>3222</v>
      </c>
      <c r="F78" s="29" t="s">
        <v>69</v>
      </c>
      <c r="G78" s="27">
        <v>79.650000000000006</v>
      </c>
    </row>
    <row r="79" spans="1:7" customFormat="1" ht="13.5" customHeight="1" x14ac:dyDescent="0.25">
      <c r="A79" s="30" t="s">
        <v>147</v>
      </c>
      <c r="B79" s="30"/>
      <c r="C79" s="31"/>
      <c r="D79" s="32"/>
      <c r="E79" s="33"/>
      <c r="F79" s="34"/>
      <c r="G79" s="35">
        <f>G77+G78</f>
        <v>159.30000000000001</v>
      </c>
    </row>
    <row r="80" spans="1:7" customFormat="1" ht="13.5" customHeight="1" x14ac:dyDescent="0.25">
      <c r="A80" s="42"/>
      <c r="B80" s="36"/>
      <c r="C80" s="37"/>
      <c r="D80" s="38"/>
      <c r="E80" s="39"/>
      <c r="F80" s="40"/>
      <c r="G80" s="41"/>
    </row>
    <row r="81" spans="1:7" customFormat="1" ht="13.5" customHeight="1" x14ac:dyDescent="0.25">
      <c r="A81" s="23" t="s">
        <v>75</v>
      </c>
      <c r="B81" s="23" t="s">
        <v>76</v>
      </c>
      <c r="C81" s="24" t="s">
        <v>17</v>
      </c>
      <c r="D81" s="25" t="s">
        <v>9</v>
      </c>
      <c r="E81" s="28">
        <v>3431</v>
      </c>
      <c r="F81" s="29" t="s">
        <v>77</v>
      </c>
      <c r="G81" s="27">
        <v>114.89</v>
      </c>
    </row>
    <row r="82" spans="1:7" customFormat="1" ht="13.5" customHeight="1" x14ac:dyDescent="0.25">
      <c r="A82" s="23" t="s">
        <v>75</v>
      </c>
      <c r="B82" s="23" t="s">
        <v>76</v>
      </c>
      <c r="C82" s="24" t="s">
        <v>17</v>
      </c>
      <c r="D82" s="25" t="s">
        <v>9</v>
      </c>
      <c r="E82" s="28">
        <v>3431</v>
      </c>
      <c r="F82" s="29" t="s">
        <v>77</v>
      </c>
      <c r="G82" s="27">
        <v>16.600000000000001</v>
      </c>
    </row>
    <row r="83" spans="1:7" customFormat="1" ht="13.5" customHeight="1" x14ac:dyDescent="0.25">
      <c r="A83" s="23" t="s">
        <v>75</v>
      </c>
      <c r="B83" s="23" t="s">
        <v>76</v>
      </c>
      <c r="C83" s="24" t="s">
        <v>17</v>
      </c>
      <c r="D83" s="25" t="s">
        <v>9</v>
      </c>
      <c r="E83" s="28">
        <v>3431</v>
      </c>
      <c r="F83" s="29" t="s">
        <v>77</v>
      </c>
      <c r="G83" s="27">
        <v>25.89</v>
      </c>
    </row>
    <row r="84" spans="1:7" customFormat="1" ht="13.5" customHeight="1" x14ac:dyDescent="0.25">
      <c r="A84" s="30" t="s">
        <v>147</v>
      </c>
      <c r="B84" s="30"/>
      <c r="C84" s="31"/>
      <c r="D84" s="32"/>
      <c r="E84" s="33"/>
      <c r="F84" s="34"/>
      <c r="G84" s="35">
        <f>G81+G82+G83</f>
        <v>157.38</v>
      </c>
    </row>
    <row r="85" spans="1:7" s="10" customFormat="1" ht="13.5" customHeight="1" x14ac:dyDescent="0.25">
      <c r="A85" s="42"/>
      <c r="B85" s="42"/>
      <c r="C85" s="43"/>
      <c r="D85" s="44"/>
      <c r="E85" s="39"/>
      <c r="F85" s="40"/>
      <c r="G85" s="45"/>
    </row>
    <row r="86" spans="1:7" customFormat="1" ht="13.5" customHeight="1" x14ac:dyDescent="0.25">
      <c r="A86" s="36" t="s">
        <v>78</v>
      </c>
      <c r="B86" s="36" t="s">
        <v>79</v>
      </c>
      <c r="C86" s="37" t="s">
        <v>17</v>
      </c>
      <c r="D86" s="38" t="s">
        <v>9</v>
      </c>
      <c r="E86" s="39">
        <v>3221</v>
      </c>
      <c r="F86" s="40" t="s">
        <v>42</v>
      </c>
      <c r="G86" s="41">
        <v>121.21</v>
      </c>
    </row>
    <row r="87" spans="1:7" customFormat="1" ht="13.5" customHeight="1" x14ac:dyDescent="0.25">
      <c r="A87" s="36"/>
      <c r="B87" s="36"/>
      <c r="C87" s="37"/>
      <c r="D87" s="38"/>
      <c r="E87" s="39"/>
      <c r="F87" s="40"/>
      <c r="G87" s="41"/>
    </row>
    <row r="88" spans="1:7" customFormat="1" ht="13.5" customHeight="1" x14ac:dyDescent="0.25">
      <c r="A88" s="23" t="s">
        <v>80</v>
      </c>
      <c r="B88" s="23" t="s">
        <v>81</v>
      </c>
      <c r="C88" s="24" t="s">
        <v>17</v>
      </c>
      <c r="D88" s="25" t="s">
        <v>9</v>
      </c>
      <c r="E88" s="28">
        <v>3223</v>
      </c>
      <c r="F88" s="29" t="s">
        <v>82</v>
      </c>
      <c r="G88" s="27">
        <v>4089.23</v>
      </c>
    </row>
    <row r="89" spans="1:7" customFormat="1" ht="13.5" customHeight="1" x14ac:dyDescent="0.25">
      <c r="A89" s="23" t="s">
        <v>80</v>
      </c>
      <c r="B89" s="23" t="s">
        <v>81</v>
      </c>
      <c r="C89" s="24" t="s">
        <v>17</v>
      </c>
      <c r="D89" s="25" t="s">
        <v>9</v>
      </c>
      <c r="E89" s="28">
        <v>3223</v>
      </c>
      <c r="F89" s="29" t="s">
        <v>82</v>
      </c>
      <c r="G89" s="27">
        <v>2700</v>
      </c>
    </row>
    <row r="90" spans="1:7" customFormat="1" ht="13.5" customHeight="1" x14ac:dyDescent="0.25">
      <c r="A90" s="30" t="s">
        <v>147</v>
      </c>
      <c r="B90" s="30"/>
      <c r="C90" s="31"/>
      <c r="D90" s="32"/>
      <c r="E90" s="33"/>
      <c r="F90" s="34"/>
      <c r="G90" s="35">
        <f>G88+G89</f>
        <v>6789.23</v>
      </c>
    </row>
    <row r="91" spans="1:7" s="10" customFormat="1" ht="13.5" customHeight="1" x14ac:dyDescent="0.25">
      <c r="A91" s="42"/>
      <c r="B91" s="42"/>
      <c r="C91" s="43"/>
      <c r="D91" s="44"/>
      <c r="E91" s="39"/>
      <c r="F91" s="40"/>
      <c r="G91" s="45"/>
    </row>
    <row r="92" spans="1:7" customFormat="1" ht="13.5" customHeight="1" x14ac:dyDescent="0.25">
      <c r="A92" s="36" t="s">
        <v>83</v>
      </c>
      <c r="B92" s="36" t="s">
        <v>84</v>
      </c>
      <c r="C92" s="37" t="s">
        <v>17</v>
      </c>
      <c r="D92" s="38" t="s">
        <v>9</v>
      </c>
      <c r="E92" s="39">
        <v>3223</v>
      </c>
      <c r="F92" s="40" t="s">
        <v>82</v>
      </c>
      <c r="G92" s="41">
        <v>7900.6</v>
      </c>
    </row>
    <row r="93" spans="1:7" customFormat="1" ht="13.5" customHeight="1" x14ac:dyDescent="0.25">
      <c r="A93" s="36" t="s">
        <v>85</v>
      </c>
      <c r="B93" s="36" t="s">
        <v>86</v>
      </c>
      <c r="C93" s="37" t="s">
        <v>17</v>
      </c>
      <c r="D93" s="38" t="s">
        <v>9</v>
      </c>
      <c r="E93" s="39">
        <v>3231</v>
      </c>
      <c r="F93" s="40" t="s">
        <v>87</v>
      </c>
      <c r="G93" s="41">
        <v>221.17</v>
      </c>
    </row>
    <row r="94" spans="1:7" customFormat="1" ht="13.5" customHeight="1" x14ac:dyDescent="0.25">
      <c r="A94" s="36" t="s">
        <v>88</v>
      </c>
      <c r="B94" s="36" t="s">
        <v>89</v>
      </c>
      <c r="C94" s="37" t="s">
        <v>17</v>
      </c>
      <c r="D94" s="38" t="s">
        <v>9</v>
      </c>
      <c r="E94" s="39">
        <v>3221</v>
      </c>
      <c r="F94" s="40" t="s">
        <v>42</v>
      </c>
      <c r="G94" s="41">
        <v>406.9</v>
      </c>
    </row>
    <row r="95" spans="1:7" customFormat="1" ht="13.5" customHeight="1" x14ac:dyDescent="0.25">
      <c r="A95" s="36" t="s">
        <v>90</v>
      </c>
      <c r="B95" s="36" t="s">
        <v>91</v>
      </c>
      <c r="C95" s="37" t="s">
        <v>8</v>
      </c>
      <c r="D95" s="38" t="s">
        <v>9</v>
      </c>
      <c r="E95" s="39">
        <v>3235</v>
      </c>
      <c r="F95" s="40" t="s">
        <v>72</v>
      </c>
      <c r="G95" s="41">
        <v>241.75</v>
      </c>
    </row>
    <row r="96" spans="1:7" customFormat="1" ht="13.5" customHeight="1" x14ac:dyDescent="0.25">
      <c r="A96" s="36" t="s">
        <v>92</v>
      </c>
      <c r="B96" s="36" t="s">
        <v>93</v>
      </c>
      <c r="C96" s="37" t="s">
        <v>94</v>
      </c>
      <c r="D96" s="38" t="s">
        <v>9</v>
      </c>
      <c r="E96" s="39">
        <v>3238</v>
      </c>
      <c r="F96" s="40" t="s">
        <v>95</v>
      </c>
      <c r="G96" s="41">
        <v>100</v>
      </c>
    </row>
    <row r="97" spans="1:7" customFormat="1" ht="13.5" customHeight="1" x14ac:dyDescent="0.25">
      <c r="A97" s="36" t="s">
        <v>96</v>
      </c>
      <c r="B97" s="36" t="s">
        <v>97</v>
      </c>
      <c r="C97" s="37" t="s">
        <v>98</v>
      </c>
      <c r="D97" s="38" t="s">
        <v>9</v>
      </c>
      <c r="E97" s="39">
        <v>3232</v>
      </c>
      <c r="F97" s="40" t="s">
        <v>58</v>
      </c>
      <c r="G97" s="41">
        <v>87.5</v>
      </c>
    </row>
    <row r="98" spans="1:7" customFormat="1" ht="13.5" customHeight="1" x14ac:dyDescent="0.25">
      <c r="A98" s="36" t="s">
        <v>100</v>
      </c>
      <c r="B98" s="36" t="s">
        <v>101</v>
      </c>
      <c r="C98" s="37" t="s">
        <v>17</v>
      </c>
      <c r="D98" s="38" t="s">
        <v>9</v>
      </c>
      <c r="E98" s="39">
        <v>3221</v>
      </c>
      <c r="F98" s="40" t="s">
        <v>42</v>
      </c>
      <c r="G98" s="41">
        <v>1805.23</v>
      </c>
    </row>
    <row r="99" spans="1:7" customFormat="1" ht="13.5" customHeight="1" x14ac:dyDescent="0.25">
      <c r="A99" s="36" t="s">
        <v>102</v>
      </c>
      <c r="B99" s="36" t="s">
        <v>103</v>
      </c>
      <c r="C99" s="37" t="s">
        <v>17</v>
      </c>
      <c r="D99" s="38" t="s">
        <v>9</v>
      </c>
      <c r="E99" s="39">
        <v>3221</v>
      </c>
      <c r="F99" s="40" t="s">
        <v>42</v>
      </c>
      <c r="G99" s="41">
        <v>28.25</v>
      </c>
    </row>
    <row r="100" spans="1:7" customFormat="1" ht="21" customHeight="1" x14ac:dyDescent="0.25">
      <c r="A100" s="36" t="s">
        <v>104</v>
      </c>
      <c r="B100" s="36" t="s">
        <v>105</v>
      </c>
      <c r="C100" s="37" t="s">
        <v>8</v>
      </c>
      <c r="D100" s="38" t="s">
        <v>9</v>
      </c>
      <c r="E100" s="39">
        <v>3224</v>
      </c>
      <c r="F100" s="40" t="s">
        <v>52</v>
      </c>
      <c r="G100" s="41">
        <v>86.11</v>
      </c>
    </row>
    <row r="101" spans="1:7" customFormat="1" ht="13.5" customHeight="1" x14ac:dyDescent="0.25">
      <c r="A101" s="36" t="s">
        <v>106</v>
      </c>
      <c r="B101" s="36" t="s">
        <v>107</v>
      </c>
      <c r="C101" s="37" t="s">
        <v>17</v>
      </c>
      <c r="D101" s="38" t="s">
        <v>9</v>
      </c>
      <c r="E101" s="39">
        <v>3221</v>
      </c>
      <c r="F101" s="40" t="s">
        <v>42</v>
      </c>
      <c r="G101" s="41">
        <v>78.75</v>
      </c>
    </row>
    <row r="102" spans="1:7" customFormat="1" ht="13.5" customHeight="1" x14ac:dyDescent="0.25">
      <c r="A102" s="36" t="s">
        <v>108</v>
      </c>
      <c r="B102" s="36" t="s">
        <v>109</v>
      </c>
      <c r="C102" s="37" t="s">
        <v>110</v>
      </c>
      <c r="D102" s="38" t="s">
        <v>9</v>
      </c>
      <c r="E102" s="39">
        <v>3222</v>
      </c>
      <c r="F102" s="40" t="s">
        <v>69</v>
      </c>
      <c r="G102" s="41">
        <v>60</v>
      </c>
    </row>
    <row r="103" spans="1:7" customFormat="1" ht="13.5" customHeight="1" x14ac:dyDescent="0.25">
      <c r="A103" s="36" t="s">
        <v>111</v>
      </c>
      <c r="B103" s="36" t="s">
        <v>112</v>
      </c>
      <c r="C103" s="37" t="s">
        <v>17</v>
      </c>
      <c r="D103" s="38" t="s">
        <v>9</v>
      </c>
      <c r="E103" s="39">
        <v>3231</v>
      </c>
      <c r="F103" s="40" t="s">
        <v>87</v>
      </c>
      <c r="G103" s="41">
        <v>87.36</v>
      </c>
    </row>
    <row r="104" spans="1:7" customFormat="1" ht="13.5" customHeight="1" x14ac:dyDescent="0.25">
      <c r="A104" s="36" t="s">
        <v>113</v>
      </c>
      <c r="B104" s="36" t="s">
        <v>114</v>
      </c>
      <c r="C104" s="37" t="s">
        <v>17</v>
      </c>
      <c r="D104" s="38" t="s">
        <v>9</v>
      </c>
      <c r="E104" s="39">
        <v>3238</v>
      </c>
      <c r="F104" s="40" t="s">
        <v>95</v>
      </c>
      <c r="G104" s="41">
        <v>2.16</v>
      </c>
    </row>
    <row r="105" spans="1:7" customFormat="1" ht="13.5" customHeight="1" x14ac:dyDescent="0.25">
      <c r="A105" s="36" t="s">
        <v>115</v>
      </c>
      <c r="B105" s="36" t="s">
        <v>116</v>
      </c>
      <c r="C105" s="37" t="s">
        <v>17</v>
      </c>
      <c r="D105" s="38" t="s">
        <v>9</v>
      </c>
      <c r="E105" s="39">
        <v>3222</v>
      </c>
      <c r="F105" s="40" t="s">
        <v>69</v>
      </c>
      <c r="G105" s="41">
        <v>655.65</v>
      </c>
    </row>
    <row r="106" spans="1:7" customFormat="1" ht="13.5" customHeight="1" x14ac:dyDescent="0.25">
      <c r="A106" s="36" t="s">
        <v>117</v>
      </c>
      <c r="B106" s="36" t="s">
        <v>118</v>
      </c>
      <c r="C106" s="37" t="s">
        <v>8</v>
      </c>
      <c r="D106" s="38" t="s">
        <v>9</v>
      </c>
      <c r="E106" s="39">
        <v>3221</v>
      </c>
      <c r="F106" s="40" t="s">
        <v>42</v>
      </c>
      <c r="G106" s="41">
        <v>4.25</v>
      </c>
    </row>
    <row r="107" spans="1:7" customFormat="1" ht="25.5" x14ac:dyDescent="0.25">
      <c r="A107" s="36" t="s">
        <v>119</v>
      </c>
      <c r="B107" s="36" t="s">
        <v>120</v>
      </c>
      <c r="C107" s="37" t="s">
        <v>17</v>
      </c>
      <c r="D107" s="38" t="s">
        <v>9</v>
      </c>
      <c r="E107" s="39">
        <v>3234</v>
      </c>
      <c r="F107" s="40" t="s">
        <v>43</v>
      </c>
      <c r="G107" s="41">
        <v>178.75</v>
      </c>
    </row>
    <row r="108" spans="1:7" customFormat="1" ht="13.5" customHeight="1" x14ac:dyDescent="0.25">
      <c r="A108" s="36" t="s">
        <v>121</v>
      </c>
      <c r="B108" s="36" t="s">
        <v>185</v>
      </c>
      <c r="C108" s="37" t="s">
        <v>122</v>
      </c>
      <c r="D108" s="38" t="s">
        <v>9</v>
      </c>
      <c r="E108" s="39">
        <v>3221</v>
      </c>
      <c r="F108" s="40" t="s">
        <v>42</v>
      </c>
      <c r="G108" s="41">
        <v>199</v>
      </c>
    </row>
    <row r="109" spans="1:7" customFormat="1" ht="13.5" customHeight="1" x14ac:dyDescent="0.25">
      <c r="A109" s="36"/>
      <c r="B109" s="36"/>
      <c r="C109" s="37"/>
      <c r="D109" s="38"/>
      <c r="E109" s="39"/>
      <c r="F109" s="40"/>
      <c r="G109" s="41"/>
    </row>
    <row r="110" spans="1:7" s="10" customFormat="1" ht="13.5" customHeight="1" x14ac:dyDescent="0.25">
      <c r="A110" s="23" t="s">
        <v>123</v>
      </c>
      <c r="B110" s="23" t="s">
        <v>124</v>
      </c>
      <c r="C110" s="24" t="s">
        <v>125</v>
      </c>
      <c r="D110" s="25" t="s">
        <v>9</v>
      </c>
      <c r="E110" s="28">
        <v>4221</v>
      </c>
      <c r="F110" s="29" t="s">
        <v>99</v>
      </c>
      <c r="G110" s="27">
        <v>446.97</v>
      </c>
    </row>
    <row r="111" spans="1:7" s="10" customFormat="1" ht="13.5" customHeight="1" x14ac:dyDescent="0.25">
      <c r="A111" s="23" t="s">
        <v>123</v>
      </c>
      <c r="B111" s="23" t="s">
        <v>124</v>
      </c>
      <c r="C111" s="24" t="s">
        <v>125</v>
      </c>
      <c r="D111" s="25" t="s">
        <v>9</v>
      </c>
      <c r="E111" s="28">
        <v>4221</v>
      </c>
      <c r="F111" s="29" t="s">
        <v>99</v>
      </c>
      <c r="G111" s="27">
        <v>199.97</v>
      </c>
    </row>
    <row r="112" spans="1:7" customFormat="1" ht="13.5" customHeight="1" x14ac:dyDescent="0.25">
      <c r="A112" s="30" t="s">
        <v>147</v>
      </c>
      <c r="B112" s="30"/>
      <c r="C112" s="31"/>
      <c r="D112" s="32"/>
      <c r="E112" s="33"/>
      <c r="F112" s="34"/>
      <c r="G112" s="35">
        <f>G110+G111</f>
        <v>646.94000000000005</v>
      </c>
    </row>
    <row r="113" spans="1:7" s="10" customFormat="1" ht="13.5" customHeight="1" x14ac:dyDescent="0.25">
      <c r="A113" s="42"/>
      <c r="B113" s="42"/>
      <c r="C113" s="43"/>
      <c r="D113" s="44"/>
      <c r="E113" s="39"/>
      <c r="F113" s="40"/>
      <c r="G113" s="45"/>
    </row>
    <row r="114" spans="1:7" customFormat="1" ht="13.5" customHeight="1" x14ac:dyDescent="0.25">
      <c r="A114" s="36" t="s">
        <v>126</v>
      </c>
      <c r="B114" s="36" t="s">
        <v>127</v>
      </c>
      <c r="C114" s="37" t="s">
        <v>128</v>
      </c>
      <c r="D114" s="38" t="s">
        <v>9</v>
      </c>
      <c r="E114" s="39">
        <v>3233</v>
      </c>
      <c r="F114" s="40" t="s">
        <v>129</v>
      </c>
      <c r="G114" s="41">
        <v>50</v>
      </c>
    </row>
    <row r="115" spans="1:7" customFormat="1" ht="13.5" customHeight="1" x14ac:dyDescent="0.25">
      <c r="A115" s="36" t="s">
        <v>130</v>
      </c>
      <c r="B115" s="36" t="s">
        <v>131</v>
      </c>
      <c r="C115" s="37" t="s">
        <v>132</v>
      </c>
      <c r="D115" s="38" t="s">
        <v>9</v>
      </c>
      <c r="E115" s="39">
        <v>3221</v>
      </c>
      <c r="F115" s="40" t="s">
        <v>42</v>
      </c>
      <c r="G115" s="41">
        <v>98.49</v>
      </c>
    </row>
    <row r="116" spans="1:7" customFormat="1" ht="13.5" customHeight="1" x14ac:dyDescent="0.25">
      <c r="A116" s="36" t="s">
        <v>133</v>
      </c>
      <c r="B116" s="36" t="s">
        <v>134</v>
      </c>
      <c r="C116" s="37" t="s">
        <v>135</v>
      </c>
      <c r="D116" s="38" t="s">
        <v>9</v>
      </c>
      <c r="E116" s="39">
        <v>3221</v>
      </c>
      <c r="F116" s="40" t="s">
        <v>42</v>
      </c>
      <c r="G116" s="41">
        <v>1228.8399999999999</v>
      </c>
    </row>
    <row r="117" spans="1:7" customFormat="1" ht="13.5" customHeight="1" x14ac:dyDescent="0.25">
      <c r="A117" s="36" t="s">
        <v>136</v>
      </c>
      <c r="B117" s="36" t="s">
        <v>137</v>
      </c>
      <c r="C117" s="37" t="s">
        <v>17</v>
      </c>
      <c r="D117" s="38" t="s">
        <v>9</v>
      </c>
      <c r="E117" s="39">
        <v>3293</v>
      </c>
      <c r="F117" s="40" t="s">
        <v>138</v>
      </c>
      <c r="G117" s="41">
        <v>420</v>
      </c>
    </row>
    <row r="118" spans="1:7" customFormat="1" ht="13.5" customHeight="1" x14ac:dyDescent="0.25">
      <c r="A118" s="36" t="s">
        <v>139</v>
      </c>
      <c r="B118" s="36" t="s">
        <v>140</v>
      </c>
      <c r="C118" s="37" t="s">
        <v>8</v>
      </c>
      <c r="D118" s="38" t="s">
        <v>9</v>
      </c>
      <c r="E118" s="39">
        <v>3299</v>
      </c>
      <c r="F118" s="40" t="s">
        <v>64</v>
      </c>
      <c r="G118" s="41">
        <v>23.85</v>
      </c>
    </row>
    <row r="119" spans="1:7" customFormat="1" ht="13.5" customHeight="1" x14ac:dyDescent="0.25">
      <c r="A119" s="36" t="s">
        <v>141</v>
      </c>
      <c r="B119" s="36" t="s">
        <v>142</v>
      </c>
      <c r="C119" s="37" t="s">
        <v>98</v>
      </c>
      <c r="D119" s="38" t="s">
        <v>9</v>
      </c>
      <c r="E119" s="39">
        <v>3237</v>
      </c>
      <c r="F119" s="40" t="s">
        <v>143</v>
      </c>
      <c r="G119" s="41">
        <v>31.54</v>
      </c>
    </row>
    <row r="120" spans="1:7" customFormat="1" ht="25.5" x14ac:dyDescent="0.25">
      <c r="A120" s="36" t="s">
        <v>144</v>
      </c>
      <c r="B120" s="36" t="s">
        <v>145</v>
      </c>
      <c r="C120" s="37" t="s">
        <v>17</v>
      </c>
      <c r="D120" s="38" t="s">
        <v>9</v>
      </c>
      <c r="E120" s="39">
        <v>3213</v>
      </c>
      <c r="F120" s="40" t="s">
        <v>146</v>
      </c>
      <c r="G120" s="41">
        <v>55</v>
      </c>
    </row>
    <row r="121" spans="1:7" customFormat="1" ht="18.75" customHeight="1" x14ac:dyDescent="0.25">
      <c r="A121" s="36" t="s">
        <v>163</v>
      </c>
      <c r="B121" s="36" t="s">
        <v>183</v>
      </c>
      <c r="C121" s="37" t="s">
        <v>8</v>
      </c>
      <c r="D121" s="38"/>
      <c r="E121" s="39">
        <v>3221</v>
      </c>
      <c r="F121" s="40" t="s">
        <v>164</v>
      </c>
      <c r="G121" s="41">
        <v>29.98</v>
      </c>
    </row>
    <row r="122" spans="1:7" customFormat="1" ht="15" x14ac:dyDescent="0.25">
      <c r="A122" s="36"/>
      <c r="B122" s="36"/>
      <c r="C122" s="37"/>
      <c r="D122" s="38"/>
      <c r="E122" s="39"/>
      <c r="F122" s="40"/>
      <c r="G122" s="41"/>
    </row>
    <row r="123" spans="1:7" customFormat="1" ht="15" x14ac:dyDescent="0.25">
      <c r="A123" s="36" t="s">
        <v>167</v>
      </c>
      <c r="B123" s="36" t="s">
        <v>184</v>
      </c>
      <c r="C123" s="37" t="s">
        <v>8</v>
      </c>
      <c r="D123" s="38"/>
      <c r="E123" s="39">
        <v>3232</v>
      </c>
      <c r="F123" s="40" t="s">
        <v>168</v>
      </c>
      <c r="G123" s="41">
        <v>1995.83</v>
      </c>
    </row>
    <row r="124" spans="1:7" customFormat="1" ht="15" x14ac:dyDescent="0.25">
      <c r="A124" s="36" t="s">
        <v>167</v>
      </c>
      <c r="B124" s="36" t="s">
        <v>184</v>
      </c>
      <c r="C124" s="37" t="s">
        <v>8</v>
      </c>
      <c r="D124" s="38"/>
      <c r="E124" s="39">
        <v>3232</v>
      </c>
      <c r="F124" s="40" t="s">
        <v>168</v>
      </c>
      <c r="G124" s="41">
        <v>51.16</v>
      </c>
    </row>
    <row r="125" spans="1:7" customFormat="1" ht="13.5" customHeight="1" x14ac:dyDescent="0.25">
      <c r="A125" s="30" t="s">
        <v>147</v>
      </c>
      <c r="B125" s="30"/>
      <c r="C125" s="31"/>
      <c r="D125" s="32"/>
      <c r="E125" s="33"/>
      <c r="F125" s="34"/>
      <c r="G125" s="35">
        <f>G123+G124</f>
        <v>2046.99</v>
      </c>
    </row>
    <row r="126" spans="1:7" customFormat="1" ht="15" x14ac:dyDescent="0.25">
      <c r="A126" s="36"/>
      <c r="B126" s="36"/>
      <c r="C126" s="37"/>
      <c r="D126" s="38"/>
      <c r="E126" s="39"/>
      <c r="F126" s="40"/>
      <c r="G126" s="41"/>
    </row>
    <row r="127" spans="1:7" customFormat="1" ht="24" x14ac:dyDescent="0.25">
      <c r="A127" s="36" t="s">
        <v>152</v>
      </c>
      <c r="B127" s="37" t="s">
        <v>153</v>
      </c>
      <c r="C127" s="37" t="s">
        <v>153</v>
      </c>
      <c r="D127" s="38" t="s">
        <v>9</v>
      </c>
      <c r="E127" s="46">
        <v>3237</v>
      </c>
      <c r="F127" s="40" t="s">
        <v>161</v>
      </c>
      <c r="G127" s="41">
        <v>392.94</v>
      </c>
    </row>
    <row r="128" spans="1:7" customFormat="1" ht="24" x14ac:dyDescent="0.25">
      <c r="A128" s="36" t="s">
        <v>154</v>
      </c>
      <c r="B128" s="37" t="s">
        <v>153</v>
      </c>
      <c r="C128" s="37" t="s">
        <v>153</v>
      </c>
      <c r="D128" s="38" t="s">
        <v>9</v>
      </c>
      <c r="E128" s="46">
        <v>3237</v>
      </c>
      <c r="F128" s="40" t="s">
        <v>161</v>
      </c>
      <c r="G128" s="41">
        <v>297.36</v>
      </c>
    </row>
    <row r="129" spans="1:7" customFormat="1" ht="24" x14ac:dyDescent="0.25">
      <c r="A129" s="36" t="s">
        <v>155</v>
      </c>
      <c r="B129" s="37" t="s">
        <v>153</v>
      </c>
      <c r="C129" s="37" t="s">
        <v>153</v>
      </c>
      <c r="D129" s="38" t="s">
        <v>9</v>
      </c>
      <c r="E129" s="46">
        <v>3237</v>
      </c>
      <c r="F129" s="40" t="s">
        <v>161</v>
      </c>
      <c r="G129" s="41">
        <v>297.36</v>
      </c>
    </row>
    <row r="130" spans="1:7" customFormat="1" ht="24" x14ac:dyDescent="0.25">
      <c r="A130" s="36" t="s">
        <v>156</v>
      </c>
      <c r="B130" s="37" t="s">
        <v>153</v>
      </c>
      <c r="C130" s="37" t="s">
        <v>153</v>
      </c>
      <c r="D130" s="38" t="s">
        <v>9</v>
      </c>
      <c r="E130" s="46">
        <v>3237</v>
      </c>
      <c r="F130" s="40" t="s">
        <v>161</v>
      </c>
      <c r="G130" s="41">
        <v>212.4</v>
      </c>
    </row>
    <row r="131" spans="1:7" customFormat="1" ht="24" x14ac:dyDescent="0.25">
      <c r="A131" s="36" t="s">
        <v>157</v>
      </c>
      <c r="B131" s="37" t="s">
        <v>153</v>
      </c>
      <c r="C131" s="37" t="s">
        <v>153</v>
      </c>
      <c r="D131" s="38" t="s">
        <v>9</v>
      </c>
      <c r="E131" s="46">
        <v>3237</v>
      </c>
      <c r="F131" s="40" t="s">
        <v>161</v>
      </c>
      <c r="G131" s="41">
        <v>475.39</v>
      </c>
    </row>
    <row r="132" spans="1:7" customFormat="1" ht="24" x14ac:dyDescent="0.25">
      <c r="A132" s="36" t="s">
        <v>158</v>
      </c>
      <c r="B132" s="37" t="s">
        <v>153</v>
      </c>
      <c r="C132" s="37" t="s">
        <v>153</v>
      </c>
      <c r="D132" s="38" t="s">
        <v>9</v>
      </c>
      <c r="E132" s="46">
        <v>3237</v>
      </c>
      <c r="F132" s="40" t="s">
        <v>161</v>
      </c>
      <c r="G132" s="41">
        <v>2259.12</v>
      </c>
    </row>
    <row r="133" spans="1:7" customFormat="1" ht="25.5" x14ac:dyDescent="0.25">
      <c r="A133" s="36" t="s">
        <v>159</v>
      </c>
      <c r="B133" s="36" t="s">
        <v>160</v>
      </c>
      <c r="C133" s="37" t="s">
        <v>17</v>
      </c>
      <c r="D133" s="38" t="s">
        <v>9</v>
      </c>
      <c r="E133" s="46">
        <v>32955</v>
      </c>
      <c r="F133" s="40" t="s">
        <v>162</v>
      </c>
      <c r="G133" s="41">
        <v>504</v>
      </c>
    </row>
    <row r="134" spans="1:7" customFormat="1" ht="25.5" x14ac:dyDescent="0.25">
      <c r="A134" s="36" t="s">
        <v>159</v>
      </c>
      <c r="B134" s="36" t="s">
        <v>160</v>
      </c>
      <c r="C134" s="37" t="s">
        <v>17</v>
      </c>
      <c r="D134" s="38" t="s">
        <v>9</v>
      </c>
      <c r="E134" s="39">
        <v>12412</v>
      </c>
      <c r="F134" s="40" t="s">
        <v>165</v>
      </c>
      <c r="G134" s="41">
        <v>47.1</v>
      </c>
    </row>
    <row r="135" spans="1:7" customFormat="1" ht="15" customHeight="1" x14ac:dyDescent="0.25">
      <c r="A135" s="74" t="s">
        <v>147</v>
      </c>
      <c r="B135" s="75"/>
      <c r="C135" s="75"/>
      <c r="D135" s="75"/>
      <c r="E135" s="75"/>
      <c r="F135" s="76"/>
      <c r="G135" s="47" t="e">
        <f>G10+G11+G12+G18+G22+G26+G30+G32+G33+G34+G38+G43+G52+G54+G63+G67+G69+G70+G71+G72+G73+G61+G75+G79+G84+G86+G90+G92+G93+G94+G95+G96+G97+G98+G99+G100+G101+G102+G103+G104+G105+G106+G107+G108+G112+G114+G115+G116+G117+G118+G119+G120+G121+#REF!+G125+G127+G128+G129+G130+G131+G132+G133+G134</f>
        <v>#REF!</v>
      </c>
    </row>
    <row r="144" spans="1:7" ht="13.5" thickBot="1" x14ac:dyDescent="0.25"/>
    <row r="145" spans="1:4" ht="16.5" thickBot="1" x14ac:dyDescent="0.3">
      <c r="A145" s="77" t="s">
        <v>170</v>
      </c>
      <c r="B145" s="78"/>
      <c r="C145" s="78"/>
      <c r="D145" s="79"/>
    </row>
    <row r="146" spans="1:4" ht="15" customHeight="1" x14ac:dyDescent="0.35">
      <c r="A146" s="12"/>
      <c r="B146" s="12"/>
      <c r="C146" s="12"/>
      <c r="D146" s="12"/>
    </row>
    <row r="147" spans="1:4" ht="15" x14ac:dyDescent="0.25">
      <c r="A147"/>
      <c r="B147"/>
      <c r="C147"/>
      <c r="D147"/>
    </row>
    <row r="148" spans="1:4" ht="17.25" x14ac:dyDescent="0.2">
      <c r="A148" s="13" t="s">
        <v>171</v>
      </c>
      <c r="B148" s="80" t="s">
        <v>9</v>
      </c>
      <c r="C148" s="81"/>
      <c r="D148" s="82"/>
    </row>
    <row r="149" spans="1:4" ht="17.25" x14ac:dyDescent="0.2">
      <c r="A149" s="13" t="s">
        <v>172</v>
      </c>
      <c r="B149" s="83" t="s">
        <v>173</v>
      </c>
      <c r="C149" s="84"/>
      <c r="D149" s="85"/>
    </row>
    <row r="150" spans="1:4" ht="15" x14ac:dyDescent="0.2">
      <c r="A150" s="19" t="s">
        <v>174</v>
      </c>
      <c r="B150" s="86" t="s">
        <v>4</v>
      </c>
      <c r="C150" s="87"/>
      <c r="D150" s="88"/>
    </row>
    <row r="151" spans="1:4" ht="15" x14ac:dyDescent="0.25">
      <c r="A151" s="14">
        <f>140828.58+46.56+27094.31+2538.97+1080.68+497.49</f>
        <v>172086.58999999997</v>
      </c>
      <c r="B151" s="62" t="s">
        <v>175</v>
      </c>
      <c r="C151" s="63"/>
      <c r="D151" s="64"/>
    </row>
    <row r="152" spans="1:4" ht="15" x14ac:dyDescent="0.25">
      <c r="A152" s="14"/>
      <c r="B152" s="65" t="s">
        <v>176</v>
      </c>
      <c r="C152" s="66"/>
      <c r="D152" s="67"/>
    </row>
    <row r="153" spans="1:4" ht="15" x14ac:dyDescent="0.25">
      <c r="A153" s="14">
        <f>23236.74+7.68+4470.6+418.92+178.3+82.09</f>
        <v>28394.33</v>
      </c>
      <c r="B153" s="68" t="s">
        <v>177</v>
      </c>
      <c r="C153" s="69"/>
      <c r="D153" s="70"/>
    </row>
    <row r="154" spans="1:4" ht="15" x14ac:dyDescent="0.25">
      <c r="A154" s="15">
        <f>123.1+92.5+60</f>
        <v>275.60000000000002</v>
      </c>
      <c r="B154" s="68" t="s">
        <v>178</v>
      </c>
      <c r="C154" s="69"/>
      <c r="D154" s="70"/>
    </row>
    <row r="155" spans="1:4" ht="15" x14ac:dyDescent="0.25">
      <c r="A155" s="15">
        <f>3643.04+904.74+144.2</f>
        <v>4691.9799999999996</v>
      </c>
      <c r="B155" s="16" t="s">
        <v>179</v>
      </c>
      <c r="C155" s="17"/>
      <c r="D155" s="18"/>
    </row>
    <row r="156" spans="1:4" ht="15" x14ac:dyDescent="0.25">
      <c r="A156" s="61">
        <f>SUM(A151:A155)</f>
        <v>205448.5</v>
      </c>
      <c r="B156" s="71" t="s">
        <v>180</v>
      </c>
      <c r="C156" s="72"/>
      <c r="D156" s="73"/>
    </row>
    <row r="235" spans="1:7" s="2" customFormat="1" ht="30" customHeight="1" x14ac:dyDescent="0.2">
      <c r="A235" s="3"/>
      <c r="B235" s="5"/>
      <c r="C235" s="7"/>
      <c r="D235" s="6"/>
      <c r="E235" s="9"/>
      <c r="F235" s="8"/>
      <c r="G235" s="4"/>
    </row>
  </sheetData>
  <mergeCells count="15">
    <mergeCell ref="A1:E1"/>
    <mergeCell ref="A3:G4"/>
    <mergeCell ref="F5:G5"/>
    <mergeCell ref="E7:F7"/>
    <mergeCell ref="A6:G6"/>
    <mergeCell ref="A135:F135"/>
    <mergeCell ref="A145:D145"/>
    <mergeCell ref="B148:D148"/>
    <mergeCell ref="B149:D149"/>
    <mergeCell ref="B150:D150"/>
    <mergeCell ref="B151:D151"/>
    <mergeCell ref="B152:D152"/>
    <mergeCell ref="B153:D153"/>
    <mergeCell ref="B154:D154"/>
    <mergeCell ref="B156:D156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Korisnik</cp:lastModifiedBy>
  <cp:lastPrinted>2024-03-19T12:18:42Z</cp:lastPrinted>
  <dcterms:created xsi:type="dcterms:W3CDTF">2015-06-05T18:17:20Z</dcterms:created>
  <dcterms:modified xsi:type="dcterms:W3CDTF">2024-03-19T12:51:50Z</dcterms:modified>
</cp:coreProperties>
</file>